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OCTUBRE DICIEMBRE\6INFORMACION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7" i="1" l="1"/>
  <c r="H157" i="1" s="1"/>
  <c r="E156" i="1"/>
  <c r="H156" i="1" s="1"/>
  <c r="E155" i="1"/>
  <c r="H155" i="1" s="1"/>
  <c r="E154" i="1"/>
  <c r="H154" i="1" s="1"/>
  <c r="E153" i="1"/>
  <c r="H153" i="1" s="1"/>
  <c r="E152" i="1"/>
  <c r="H152" i="1" s="1"/>
  <c r="E151" i="1"/>
  <c r="H151" i="1" s="1"/>
  <c r="H150" i="1" s="1"/>
  <c r="G150" i="1"/>
  <c r="F150" i="1"/>
  <c r="D150" i="1"/>
  <c r="C150" i="1"/>
  <c r="E149" i="1"/>
  <c r="H149" i="1" s="1"/>
  <c r="E148" i="1"/>
  <c r="H148" i="1" s="1"/>
  <c r="E147" i="1"/>
  <c r="E146" i="1" s="1"/>
  <c r="G146" i="1"/>
  <c r="F146" i="1"/>
  <c r="D146" i="1"/>
  <c r="C146" i="1"/>
  <c r="E145" i="1"/>
  <c r="H145" i="1" s="1"/>
  <c r="E144" i="1"/>
  <c r="H144" i="1" s="1"/>
  <c r="E143" i="1"/>
  <c r="H143" i="1" s="1"/>
  <c r="E142" i="1"/>
  <c r="H142" i="1" s="1"/>
  <c r="E141" i="1"/>
  <c r="H141" i="1" s="1"/>
  <c r="E140" i="1"/>
  <c r="H140" i="1" s="1"/>
  <c r="E139" i="1"/>
  <c r="H139" i="1" s="1"/>
  <c r="E138" i="1"/>
  <c r="H138" i="1" s="1"/>
  <c r="G137" i="1"/>
  <c r="F137" i="1"/>
  <c r="E137" i="1"/>
  <c r="D137" i="1"/>
  <c r="C137" i="1"/>
  <c r="E136" i="1"/>
  <c r="H136" i="1" s="1"/>
  <c r="E135" i="1"/>
  <c r="H135" i="1" s="1"/>
  <c r="E134" i="1"/>
  <c r="H134" i="1" s="1"/>
  <c r="G133" i="1"/>
  <c r="F133" i="1"/>
  <c r="D133" i="1"/>
  <c r="C133" i="1"/>
  <c r="E132" i="1"/>
  <c r="H132" i="1" s="1"/>
  <c r="E131" i="1"/>
  <c r="H131" i="1" s="1"/>
  <c r="E130" i="1"/>
  <c r="H130" i="1" s="1"/>
  <c r="E129" i="1"/>
  <c r="H129" i="1" s="1"/>
  <c r="E128" i="1"/>
  <c r="H128" i="1" s="1"/>
  <c r="E127" i="1"/>
  <c r="H127" i="1" s="1"/>
  <c r="E126" i="1"/>
  <c r="H126" i="1" s="1"/>
  <c r="E125" i="1"/>
  <c r="H125" i="1" s="1"/>
  <c r="E124" i="1"/>
  <c r="H124" i="1" s="1"/>
  <c r="G123" i="1"/>
  <c r="F123" i="1"/>
  <c r="D123" i="1"/>
  <c r="C123" i="1"/>
  <c r="E122" i="1"/>
  <c r="H122" i="1" s="1"/>
  <c r="E121" i="1"/>
  <c r="H121" i="1" s="1"/>
  <c r="E120" i="1"/>
  <c r="H120" i="1" s="1"/>
  <c r="E119" i="1"/>
  <c r="H119" i="1" s="1"/>
  <c r="E118" i="1"/>
  <c r="H118" i="1" s="1"/>
  <c r="E117" i="1"/>
  <c r="H117" i="1" s="1"/>
  <c r="E116" i="1"/>
  <c r="H116" i="1" s="1"/>
  <c r="E115" i="1"/>
  <c r="H115" i="1" s="1"/>
  <c r="E114" i="1"/>
  <c r="H114" i="1" s="1"/>
  <c r="G113" i="1"/>
  <c r="F113" i="1"/>
  <c r="D113" i="1"/>
  <c r="C113" i="1"/>
  <c r="E112" i="1"/>
  <c r="H112" i="1" s="1"/>
  <c r="H111" i="1"/>
  <c r="E111" i="1"/>
  <c r="E110" i="1"/>
  <c r="H110" i="1" s="1"/>
  <c r="E109" i="1"/>
  <c r="H109" i="1" s="1"/>
  <c r="E108" i="1"/>
  <c r="H108" i="1" s="1"/>
  <c r="H107" i="1"/>
  <c r="E107" i="1"/>
  <c r="E106" i="1"/>
  <c r="H106" i="1" s="1"/>
  <c r="E105" i="1"/>
  <c r="H105" i="1" s="1"/>
  <c r="E104" i="1"/>
  <c r="H104" i="1" s="1"/>
  <c r="G103" i="1"/>
  <c r="F103" i="1"/>
  <c r="D103" i="1"/>
  <c r="C103" i="1"/>
  <c r="E102" i="1"/>
  <c r="H102" i="1" s="1"/>
  <c r="E101" i="1"/>
  <c r="H101" i="1" s="1"/>
  <c r="E100" i="1"/>
  <c r="H100" i="1" s="1"/>
  <c r="E99" i="1"/>
  <c r="H99" i="1" s="1"/>
  <c r="E98" i="1"/>
  <c r="H98" i="1" s="1"/>
  <c r="E97" i="1"/>
  <c r="H97" i="1" s="1"/>
  <c r="E96" i="1"/>
  <c r="H96" i="1" s="1"/>
  <c r="E95" i="1"/>
  <c r="H95" i="1" s="1"/>
  <c r="E94" i="1"/>
  <c r="H94" i="1" s="1"/>
  <c r="H93" i="1" s="1"/>
  <c r="G93" i="1"/>
  <c r="F93" i="1"/>
  <c r="D93" i="1"/>
  <c r="C93" i="1"/>
  <c r="E92" i="1"/>
  <c r="H92" i="1" s="1"/>
  <c r="E91" i="1"/>
  <c r="H91" i="1" s="1"/>
  <c r="E90" i="1"/>
  <c r="H90" i="1" s="1"/>
  <c r="E89" i="1"/>
  <c r="H89" i="1" s="1"/>
  <c r="E88" i="1"/>
  <c r="H88" i="1" s="1"/>
  <c r="E87" i="1"/>
  <c r="H87" i="1" s="1"/>
  <c r="E86" i="1"/>
  <c r="H86" i="1" s="1"/>
  <c r="G85" i="1"/>
  <c r="G84" i="1" s="1"/>
  <c r="F85" i="1"/>
  <c r="F84" i="1" s="1"/>
  <c r="E85" i="1"/>
  <c r="D85" i="1"/>
  <c r="C85" i="1"/>
  <c r="D84" i="1"/>
  <c r="C84" i="1"/>
  <c r="E82" i="1"/>
  <c r="H82" i="1" s="1"/>
  <c r="E81" i="1"/>
  <c r="H81" i="1" s="1"/>
  <c r="E80" i="1"/>
  <c r="H80" i="1" s="1"/>
  <c r="E79" i="1"/>
  <c r="H79" i="1" s="1"/>
  <c r="H78" i="1"/>
  <c r="E78" i="1"/>
  <c r="E77" i="1"/>
  <c r="H77" i="1" s="1"/>
  <c r="E76" i="1"/>
  <c r="E75" i="1" s="1"/>
  <c r="G75" i="1"/>
  <c r="F75" i="1"/>
  <c r="D75" i="1"/>
  <c r="C75" i="1"/>
  <c r="E74" i="1"/>
  <c r="H74" i="1" s="1"/>
  <c r="E73" i="1"/>
  <c r="H73" i="1" s="1"/>
  <c r="H71" i="1" s="1"/>
  <c r="H72" i="1"/>
  <c r="E72" i="1"/>
  <c r="G71" i="1"/>
  <c r="F71" i="1"/>
  <c r="D71" i="1"/>
  <c r="C71" i="1"/>
  <c r="H70" i="1"/>
  <c r="E70" i="1"/>
  <c r="E69" i="1"/>
  <c r="H69" i="1" s="1"/>
  <c r="E68" i="1"/>
  <c r="H68" i="1" s="1"/>
  <c r="E67" i="1"/>
  <c r="H67" i="1" s="1"/>
  <c r="H66" i="1"/>
  <c r="E66" i="1"/>
  <c r="E65" i="1"/>
  <c r="H65" i="1" s="1"/>
  <c r="E64" i="1"/>
  <c r="H64" i="1" s="1"/>
  <c r="E63" i="1"/>
  <c r="H63" i="1" s="1"/>
  <c r="H62" i="1" s="1"/>
  <c r="G62" i="1"/>
  <c r="F62" i="1"/>
  <c r="D62" i="1"/>
  <c r="C62" i="1"/>
  <c r="E61" i="1"/>
  <c r="H61" i="1" s="1"/>
  <c r="H60" i="1"/>
  <c r="E60" i="1"/>
  <c r="E59" i="1"/>
  <c r="H59" i="1" s="1"/>
  <c r="H58" i="1" s="1"/>
  <c r="G58" i="1"/>
  <c r="F58" i="1"/>
  <c r="E58" i="1"/>
  <c r="D58" i="1"/>
  <c r="C58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G48" i="1"/>
  <c r="F48" i="1"/>
  <c r="E48" i="1"/>
  <c r="D48" i="1"/>
  <c r="C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E38" i="1" s="1"/>
  <c r="E41" i="1"/>
  <c r="H41" i="1" s="1"/>
  <c r="E40" i="1"/>
  <c r="H40" i="1" s="1"/>
  <c r="E39" i="1"/>
  <c r="H39" i="1" s="1"/>
  <c r="G38" i="1"/>
  <c r="F38" i="1"/>
  <c r="D38" i="1"/>
  <c r="C38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G28" i="1"/>
  <c r="F28" i="1"/>
  <c r="E28" i="1"/>
  <c r="D28" i="1"/>
  <c r="C28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G18" i="1"/>
  <c r="F18" i="1"/>
  <c r="E18" i="1"/>
  <c r="D18" i="1"/>
  <c r="C18" i="1"/>
  <c r="E17" i="1"/>
  <c r="H17" i="1" s="1"/>
  <c r="E16" i="1"/>
  <c r="H16" i="1" s="1"/>
  <c r="E15" i="1"/>
  <c r="H15" i="1" s="1"/>
  <c r="H14" i="1"/>
  <c r="E14" i="1"/>
  <c r="E13" i="1"/>
  <c r="H13" i="1" s="1"/>
  <c r="E12" i="1"/>
  <c r="H12" i="1" s="1"/>
  <c r="E11" i="1"/>
  <c r="H11" i="1" s="1"/>
  <c r="G10" i="1"/>
  <c r="F10" i="1"/>
  <c r="F9" i="1" s="1"/>
  <c r="F159" i="1" s="1"/>
  <c r="D10" i="1"/>
  <c r="C10" i="1"/>
  <c r="C9" i="1" s="1"/>
  <c r="C159" i="1" s="1"/>
  <c r="G9" i="1"/>
  <c r="G159" i="1" s="1"/>
  <c r="D9" i="1"/>
  <c r="D159" i="1" s="1"/>
  <c r="H123" i="1" l="1"/>
  <c r="H18" i="1"/>
  <c r="H10" i="1"/>
  <c r="H113" i="1"/>
  <c r="H85" i="1"/>
  <c r="H103" i="1"/>
  <c r="H48" i="1"/>
  <c r="H133" i="1"/>
  <c r="H137" i="1"/>
  <c r="H28" i="1"/>
  <c r="E71" i="1"/>
  <c r="E150" i="1"/>
  <c r="H42" i="1"/>
  <c r="H38" i="1" s="1"/>
  <c r="H76" i="1"/>
  <c r="H75" i="1" s="1"/>
  <c r="H147" i="1"/>
  <c r="H146" i="1" s="1"/>
  <c r="E62" i="1"/>
  <c r="E113" i="1"/>
  <c r="E133" i="1"/>
  <c r="E93" i="1"/>
  <c r="E84" i="1" s="1"/>
  <c r="E123" i="1"/>
  <c r="E10" i="1"/>
  <c r="E103" i="1"/>
  <c r="E9" i="1" l="1"/>
  <c r="E159" i="1" s="1"/>
  <c r="H84" i="1"/>
  <c r="H9" i="1"/>
  <c r="H159" i="1" s="1"/>
</calcChain>
</file>

<file path=xl/sharedStrings.xml><?xml version="1.0" encoding="utf-8"?>
<sst xmlns="http://schemas.openxmlformats.org/spreadsheetml/2006/main" count="289" uniqueCount="216">
  <si>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</si>
  <si>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</si>
  <si>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</si>
  <si>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</si>
  <si>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</si>
  <si>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</si>
  <si>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</si>
  <si>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</si>
  <si>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</si>
  <si>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</si>
  <si>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</si>
  <si>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</si>
  <si>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</si>
  <si>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</si>
  <si>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</si>
  <si>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</si>
  <si>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</si>
  <si>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</si>
  <si>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</si>
  <si>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</si>
  <si>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</si>
  <si>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</si>
  <si>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</si>
  <si>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</si>
  <si>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</si>
  <si>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</si>
  <si>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</si>
  <si>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</si>
  <si>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</si>
  <si>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</si>
  <si>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</si>
  <si>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</si>
  <si>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</si>
  <si>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</si>
  <si>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</si>
  <si>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</si>
  <si>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</si>
  <si>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</si>
  <si>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</si>
  <si>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</si>
  <si>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</si>
  <si>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</si>
  <si>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</si>
  <si>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</si>
  <si>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</si>
  <si>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</si>
  <si>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</si>
  <si>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</si>
  <si>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</si>
  <si>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</si>
  <si>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</si>
  <si>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</si>
  <si>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</si>
  <si>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</si>
  <si>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</si>
  <si>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</si>
  <si>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</si>
  <si>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</si>
  <si>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</si>
  <si>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</si>
  <si>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</si>
  <si>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</si>
  <si>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</si>
  <si>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</si>
  <si>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</si>
  <si>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</si>
  <si>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</si>
  <si>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</si>
  <si>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</si>
  <si>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</si>
  <si>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</si>
  <si>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</si>
  <si>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</si>
  <si>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</si>
  <si>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</si>
  <si>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</si>
  <si>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</si>
  <si>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</si>
  <si>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</si>
  <si>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</si>
  <si>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</si>
  <si>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</si>
  <si>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</si>
  <si>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</si>
  <si>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</si>
  <si>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</si>
  <si>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</si>
  <si>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</si>
  <si>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</si>
  <si>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</si>
  <si>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</si>
  <si>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</si>
  <si>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</si>
  <si>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</si>
  <si>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</si>
  <si>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</si>
  <si>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</si>
  <si>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</si>
  <si>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</si>
  <si>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</si>
  <si>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</si>
  <si>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</si>
  <si>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</si>
  <si>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</si>
  <si>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</si>
  <si>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</si>
  <si>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</si>
  <si>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</si>
  <si>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</si>
  <si>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</si>
  <si>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</si>
  <si>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</si>
  <si>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</si>
  <si>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</si>
  <si>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</si>
  <si>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</si>
  <si>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</si>
  <si>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</si>
  <si>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</si>
  <si>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</si>
  <si>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</si>
  <si>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</si>
  <si>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</si>
  <si>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</si>
  <si>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</si>
  <si>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</si>
  <si>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</si>
  <si>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</si>
  <si>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</si>
  <si>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</si>
  <si>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</si>
  <si>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</si>
  <si>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</si>
  <si>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</si>
  <si>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</si>
  <si>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</si>
  <si>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</si>
  <si>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</si>
  <si>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</si>
  <si>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</si>
  <si>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</si>
  <si>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</si>
  <si>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</si>
  <si>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</si>
  <si>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</si>
  <si>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</si>
  <si>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</si>
  <si>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</si>
  <si>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</si>
  <si>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</si>
  <si>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</si>
  <si>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</si>
  <si>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</si>
  <si>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</si>
  <si>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</si>
  <si>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</si>
  <si>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</si>
  <si>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</si>
  <si>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</si>
  <si>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</si>
  <si>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</si>
  <si>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</si>
  <si>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</si>
  <si>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</si>
  <si>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</si>
  <si>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</si>
  <si>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</si>
  <si>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</si>
  <si>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</si>
  <si>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</si>
  <si>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</si>
  <si>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</si>
  <si>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</si>
  <si>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</si>
  <si>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</si>
  <si>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</si>
  <si>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</si>
  <si>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</si>
  <si>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</si>
  <si>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</si>
  <si>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</si>
  <si>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</si>
  <si>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</si>
  <si>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</si>
  <si>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</si>
  <si>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</si>
  <si>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</si>
  <si>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</si>
  <si>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</si>
  <si>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</si>
  <si>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</si>
  <si>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</si>
  <si>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</si>
  <si>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</si>
  <si>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</si>
  <si>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</si>
  <si>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</si>
  <si>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</si>
  <si>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</si>
  <si>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</si>
  <si>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</si>
  <si>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</si>
  <si>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</si>
  <si>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</si>
  <si>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</si>
  <si>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CP. RAMIRO CONTRERAS RODRIGUEZ</t>
  </si>
  <si>
    <t>SUBDIRECTOR DE ADMINISTRACION Y FINANZAS</t>
  </si>
  <si>
    <t>Formato 6 a) Estado Analítico del Ejercicio del Presupuesto de Egresos Detallado - LDF 
                       (Clasificación por Objeto del Gasto)</t>
  </si>
  <si>
    <t>INSTITUTO TECNOLOGICO SUPERIOR DE SALVATIERRA</t>
  </si>
  <si>
    <t>Estado Analítico del Ejercicio del Presupuesto de Egresos Detallado - LDF</t>
  </si>
  <si>
    <t xml:space="preserve">Clasificación por Objeto del Gasto (Capítulo y Concepto) </t>
  </si>
  <si>
    <t>del 01 de Enero al 31 de Diciembre de 2021</t>
  </si>
  <si>
    <t>(PESOS)</t>
  </si>
  <si>
    <t xml:space="preserve">          Fideicomiso de Desastres Naturales (Informativo)</t>
  </si>
  <si>
    <t>DR. RODRIGO CARRASCO RAMIREZ</t>
  </si>
  <si>
    <t xml:space="preserve">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</si>
</sst>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indent="3"/>
    </xf>
    <xf numFmtId="164" fontId="5" fillId="3" borderId="11" xfId="2" applyNumberFormat="1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>
      <alignment horizontal="left" vertical="center" indent="6"/>
    </xf>
    <xf numFmtId="0" fontId="6" fillId="3" borderId="11" xfId="0" applyFont="1" applyFill="1" applyBorder="1" applyAlignment="1">
      <alignment horizontal="left" vertical="center" indent="9"/>
    </xf>
    <xf numFmtId="164" fontId="6" fillId="3" borderId="11" xfId="2" applyNumberFormat="1" applyFont="1" applyFill="1" applyBorder="1" applyAlignment="1" applyProtection="1">
      <alignment vertical="center"/>
      <protection locked="0"/>
    </xf>
    <xf numFmtId="0" fontId="1" fillId="0" borderId="9" xfId="3" applyFont="1" applyBorder="1" applyAlignment="1">
      <alignment horizontal="left" vertical="top"/>
    </xf>
    <xf numFmtId="0" fontId="2" fillId="0" borderId="9" xfId="3" applyFont="1" applyBorder="1" applyAlignment="1">
      <alignment horizontal="left" vertical="top"/>
    </xf>
    <xf numFmtId="164" fontId="6" fillId="0" borderId="11" xfId="2" applyNumberFormat="1" applyFont="1" applyFill="1" applyBorder="1" applyAlignment="1" applyProtection="1">
      <alignment vertical="center"/>
      <protection locked="0"/>
    </xf>
    <xf numFmtId="0" fontId="6" fillId="3" borderId="11" xfId="0" applyFont="1" applyFill="1" applyBorder="1" applyAlignment="1">
      <alignment horizontal="left" vertical="center" indent="3"/>
    </xf>
    <xf numFmtId="164" fontId="6" fillId="3" borderId="11" xfId="2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 indent="3"/>
    </xf>
    <xf numFmtId="0" fontId="6" fillId="3" borderId="11" xfId="0" applyFont="1" applyFill="1" applyBorder="1" applyAlignment="1">
      <alignment horizontal="left" indent="9"/>
    </xf>
    <xf numFmtId="0" fontId="6" fillId="3" borderId="11" xfId="0" applyFont="1" applyFill="1" applyBorder="1" applyAlignment="1">
      <alignment horizontal="left" indent="3"/>
    </xf>
    <xf numFmtId="0" fontId="5" fillId="3" borderId="11" xfId="0" applyFont="1" applyFill="1" applyBorder="1" applyAlignment="1">
      <alignment horizontal="left" indent="3"/>
    </xf>
    <xf numFmtId="0" fontId="6" fillId="0" borderId="8" xfId="0" applyFont="1" applyBorder="1" applyAlignment="1">
      <alignment vertical="center"/>
    </xf>
    <xf numFmtId="43" fontId="6" fillId="0" borderId="8" xfId="2" applyFont="1" applyBorder="1"/>
    <xf numFmtId="0" fontId="6" fillId="0" borderId="0" xfId="0" applyFont="1" applyBorder="1"/>
    <xf numFmtId="0" fontId="6" fillId="0" borderId="0" xfId="0" applyFont="1"/>
    <xf numFmtId="0" fontId="3" fillId="0" borderId="0" xfId="1" applyFont="1" applyFill="1" applyBorder="1" applyAlignment="1" applyProtection="1">
      <alignment vertical="top"/>
      <protection locked="0"/>
    </xf>
    <xf numFmtId="4" fontId="3" fillId="0" borderId="0" xfId="1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/>
    <xf numFmtId="4" fontId="6" fillId="0" borderId="0" xfId="0" applyNumberFormat="1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0" borderId="14" xfId="0" applyFont="1" applyBorder="1" applyAlignment="1">
      <alignment horizontal="left" vertical="center" wrapText="1"/>
    </xf>
  </cellXfs>
  <cellStyles count="4">
    <cellStyle name="Millares" xfId="2" builtinId="3"/>
    <cellStyle name="Normal" xfId="0" builtinId="0"/>
    <cellStyle name="Normal 2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7"/>
  <sheetViews>
    <sheetView tabSelected="1" workbookViewId="0">
      <selection activeCell="K15" sqref="K15"/>
    </sheetView>
  </sheetViews>
  <sheetFormatPr baseColWidth="10" defaultRowHeight="15"/>
  <cols>
    <col min="2" max="2" width="84.5703125" customWidth="1"/>
    <col min="3" max="3" width="13.28515625" bestFit="1" customWidth="1"/>
    <col min="4" max="4" width="13.85546875" bestFit="1" customWidth="1"/>
    <col min="5" max="5" width="13.28515625" bestFit="1" customWidth="1"/>
    <col min="6" max="6" width="33.5703125" bestFit="1" customWidth="1"/>
    <col min="7" max="7" width="13.28515625" bestFit="1" customWidth="1"/>
    <col min="8" max="8" width="15.28515625" bestFit="1" customWidth="1"/>
  </cols>
  <sheetData>
    <row r="1" spans="2:9" ht="38.25" customHeight="1">
      <c r="B1" s="41" t="s">
        <v>207</v>
      </c>
      <c r="C1" s="41"/>
      <c r="D1" s="41"/>
      <c r="E1" s="41"/>
      <c r="F1" s="41"/>
      <c r="G1" s="41"/>
      <c r="H1" s="41"/>
    </row>
    <row r="2" spans="2:9">
      <c r="B2" s="38" t="s">
        <v>208</v>
      </c>
      <c r="C2" s="39"/>
      <c r="D2" s="39"/>
      <c r="E2" s="39"/>
      <c r="F2" s="39"/>
      <c r="G2" s="39"/>
      <c r="H2" s="40"/>
    </row>
    <row r="3" spans="2:9">
      <c r="B3" s="35" t="s">
        <v>209</v>
      </c>
      <c r="C3" s="36"/>
      <c r="D3" s="36"/>
      <c r="E3" s="36"/>
      <c r="F3" s="36"/>
      <c r="G3" s="36"/>
      <c r="H3" s="37"/>
    </row>
    <row r="4" spans="2:9">
      <c r="B4" s="35" t="s">
        <v>210</v>
      </c>
      <c r="C4" s="36"/>
      <c r="D4" s="36"/>
      <c r="E4" s="36"/>
      <c r="F4" s="36"/>
      <c r="G4" s="36"/>
      <c r="H4" s="37"/>
    </row>
    <row r="5" spans="2:9">
      <c r="B5" s="32" t="s">
        <v>211</v>
      </c>
      <c r="C5" s="33"/>
      <c r="D5" s="33"/>
      <c r="E5" s="33"/>
      <c r="F5" s="33"/>
      <c r="G5" s="33"/>
      <c r="H5" s="34"/>
    </row>
    <row r="6" spans="2:9">
      <c r="B6" s="29" t="s">
        <v>212</v>
      </c>
      <c r="C6" s="30"/>
      <c r="D6" s="30"/>
      <c r="E6" s="30"/>
      <c r="F6" s="30"/>
      <c r="G6" s="30"/>
      <c r="H6" s="31"/>
    </row>
    <row r="7" spans="2:9" ht="15" customHeight="1">
      <c r="B7" s="25" t="s">
        <v>1</v>
      </c>
      <c r="C7" s="26" t="s">
        <v>0</v>
      </c>
      <c r="D7" s="27"/>
      <c r="E7" s="27"/>
      <c r="F7" s="27"/>
      <c r="G7" s="28"/>
      <c r="H7" s="25" t="s">
        <v>7</v>
      </c>
    </row>
    <row r="8" spans="2:9" ht="25.5" customHeight="1">
      <c r="B8" s="1"/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1"/>
    </row>
    <row r="9" spans="2:9">
      <c r="B9" s="3" t="s">
        <v>8</v>
      </c>
      <c r="C9" s="4">
        <f>C10+C18+C189+C28+C38+C48+C58+C62+C71+C75</f>
        <v>22773230.000000004</v>
      </c>
      <c r="D9" s="4">
        <f t="shared" ref="D9:H9" si="0">D10+D18+D189+D28+D38+D48+D58+D62+D71+D75</f>
        <v>5180099.7</v>
      </c>
      <c r="E9" s="4">
        <f t="shared" si="0"/>
        <v>27953329.700000003</v>
      </c>
      <c r="F9" s="4">
        <f t="shared" si="0"/>
        <v>25170759.940000001</v>
      </c>
      <c r="G9" s="4">
        <f t="shared" si="0"/>
        <v>24955266.210000001</v>
      </c>
      <c r="H9" s="4">
        <f t="shared" si="0"/>
        <v>2782569.7599999984</v>
      </c>
    </row>
    <row r="10" spans="2:9">
      <c r="B10" s="5" t="s">
        <v>9</v>
      </c>
      <c r="C10" s="4">
        <f>SUM(C11:C17)</f>
        <v>17965167.010000002</v>
      </c>
      <c r="D10" s="4">
        <f>SUM(D11:D17)</f>
        <v>2878323.0900000003</v>
      </c>
      <c r="E10" s="4">
        <f t="shared" ref="E10:H10" si="1">SUM(E11:E17)</f>
        <v>20843490.100000001</v>
      </c>
      <c r="F10" s="4">
        <f t="shared" si="1"/>
        <v>19862806.870000001</v>
      </c>
      <c r="G10" s="4">
        <f t="shared" si="1"/>
        <v>19732183.140000001</v>
      </c>
      <c r="H10" s="4">
        <f t="shared" si="1"/>
        <v>980683.22999999847</v>
      </c>
    </row>
    <row r="11" spans="2:9">
      <c r="B11" s="6" t="s">
        <v>11</v>
      </c>
      <c r="C11" s="7">
        <v>10924885.789999999</v>
      </c>
      <c r="D11" s="7">
        <v>1944187.18</v>
      </c>
      <c r="E11" s="7">
        <f>C11+D11</f>
        <v>12869072.969999999</v>
      </c>
      <c r="F11" s="7">
        <v>12661517.91</v>
      </c>
      <c r="G11" s="7">
        <v>12661517.91</v>
      </c>
      <c r="H11" s="7">
        <f>E11-F11</f>
        <v>207555.05999999866</v>
      </c>
      <c r="I11" s="8" t="s">
        <v>10</v>
      </c>
    </row>
    <row r="12" spans="2:9">
      <c r="B12" s="6" t="s">
        <v>13</v>
      </c>
      <c r="C12" s="7">
        <v>0</v>
      </c>
      <c r="D12" s="7">
        <v>40500</v>
      </c>
      <c r="E12" s="7">
        <f t="shared" ref="E12:E17" si="2">C12+D12</f>
        <v>40500</v>
      </c>
      <c r="F12" s="7">
        <v>40500</v>
      </c>
      <c r="G12" s="7">
        <v>40500</v>
      </c>
      <c r="H12" s="7">
        <f t="shared" ref="H12:H17" si="3">E12-F12</f>
        <v>0</v>
      </c>
      <c r="I12" s="8" t="s">
        <v>12</v>
      </c>
    </row>
    <row r="13" spans="2:9">
      <c r="B13" s="6" t="s">
        <v>15</v>
      </c>
      <c r="C13" s="7">
        <v>2264620.9</v>
      </c>
      <c r="D13" s="7">
        <v>241748.76</v>
      </c>
      <c r="E13" s="7">
        <f t="shared" si="2"/>
        <v>2506369.66</v>
      </c>
      <c r="F13" s="7">
        <v>2368565.89</v>
      </c>
      <c r="G13" s="7">
        <v>2368565.89</v>
      </c>
      <c r="H13" s="7">
        <f t="shared" si="3"/>
        <v>137803.77000000002</v>
      </c>
      <c r="I13" s="8" t="s">
        <v>14</v>
      </c>
    </row>
    <row r="14" spans="2:9">
      <c r="B14" s="6" t="s">
        <v>17</v>
      </c>
      <c r="C14" s="7">
        <v>2786076.04</v>
      </c>
      <c r="D14" s="7">
        <v>259929.51</v>
      </c>
      <c r="E14" s="7">
        <f t="shared" si="2"/>
        <v>3046005.55</v>
      </c>
      <c r="F14" s="7">
        <v>2957149.75</v>
      </c>
      <c r="G14" s="7">
        <v>2826526.02</v>
      </c>
      <c r="H14" s="7">
        <f t="shared" si="3"/>
        <v>88855.799999999814</v>
      </c>
      <c r="I14" s="8" t="s">
        <v>16</v>
      </c>
    </row>
    <row r="15" spans="2:9">
      <c r="B15" s="6" t="s">
        <v>19</v>
      </c>
      <c r="C15" s="7">
        <v>1119516.28</v>
      </c>
      <c r="D15" s="7">
        <v>94430.64</v>
      </c>
      <c r="E15" s="7">
        <f t="shared" si="2"/>
        <v>1213946.92</v>
      </c>
      <c r="F15" s="7">
        <v>1202475.44</v>
      </c>
      <c r="G15" s="7">
        <v>1202475.44</v>
      </c>
      <c r="H15" s="7">
        <f t="shared" si="3"/>
        <v>11471.479999999981</v>
      </c>
      <c r="I15" s="8" t="s">
        <v>18</v>
      </c>
    </row>
    <row r="16" spans="2:9">
      <c r="B16" s="6" t="s">
        <v>21</v>
      </c>
      <c r="C16" s="7"/>
      <c r="D16" s="7"/>
      <c r="E16" s="7">
        <f t="shared" si="2"/>
        <v>0</v>
      </c>
      <c r="F16" s="7"/>
      <c r="G16" s="7"/>
      <c r="H16" s="7">
        <f t="shared" si="3"/>
        <v>0</v>
      </c>
      <c r="I16" s="8" t="s">
        <v>20</v>
      </c>
    </row>
    <row r="17" spans="2:9">
      <c r="B17" s="6" t="s">
        <v>23</v>
      </c>
      <c r="C17" s="7">
        <v>870068</v>
      </c>
      <c r="D17" s="7">
        <v>297527</v>
      </c>
      <c r="E17" s="7">
        <f t="shared" si="2"/>
        <v>1167595</v>
      </c>
      <c r="F17" s="7">
        <v>632597.88</v>
      </c>
      <c r="G17" s="7">
        <v>632597.88</v>
      </c>
      <c r="H17" s="7">
        <f t="shared" si="3"/>
        <v>534997.12</v>
      </c>
      <c r="I17" s="8" t="s">
        <v>22</v>
      </c>
    </row>
    <row r="18" spans="2:9">
      <c r="B18" s="5" t="s">
        <v>24</v>
      </c>
      <c r="C18" s="4">
        <f>SUM(C19:C27)</f>
        <v>576202.92000000004</v>
      </c>
      <c r="D18" s="4">
        <f t="shared" ref="D18:H18" si="4">SUM(D19:D27)</f>
        <v>266904.42</v>
      </c>
      <c r="E18" s="4">
        <f t="shared" si="4"/>
        <v>843107.34000000008</v>
      </c>
      <c r="F18" s="4">
        <f t="shared" si="4"/>
        <v>677324.98</v>
      </c>
      <c r="G18" s="4">
        <f t="shared" si="4"/>
        <v>677324.98</v>
      </c>
      <c r="H18" s="4">
        <f t="shared" si="4"/>
        <v>165782.35999999999</v>
      </c>
    </row>
    <row r="19" spans="2:9">
      <c r="B19" s="6" t="s">
        <v>26</v>
      </c>
      <c r="C19" s="7">
        <v>254012.92</v>
      </c>
      <c r="D19" s="7">
        <v>206770.9</v>
      </c>
      <c r="E19" s="7">
        <f t="shared" ref="E19:E27" si="5">C19+D19</f>
        <v>460783.82</v>
      </c>
      <c r="F19" s="7">
        <v>397802.52</v>
      </c>
      <c r="G19" s="7">
        <v>397802.52</v>
      </c>
      <c r="H19" s="7">
        <f t="shared" ref="H19:H27" si="6">E19-F19</f>
        <v>62981.299999999988</v>
      </c>
      <c r="I19" s="8" t="s">
        <v>25</v>
      </c>
    </row>
    <row r="20" spans="2:9">
      <c r="B20" s="6" t="s">
        <v>28</v>
      </c>
      <c r="C20" s="7">
        <v>14500</v>
      </c>
      <c r="D20" s="7">
        <v>1842.52</v>
      </c>
      <c r="E20" s="7">
        <f t="shared" si="5"/>
        <v>16342.52</v>
      </c>
      <c r="F20" s="7">
        <v>14057.7</v>
      </c>
      <c r="G20" s="7">
        <v>14057.7</v>
      </c>
      <c r="H20" s="7">
        <f t="shared" si="6"/>
        <v>2284.8199999999997</v>
      </c>
      <c r="I20" s="8" t="s">
        <v>27</v>
      </c>
    </row>
    <row r="21" spans="2:9">
      <c r="B21" s="6" t="s">
        <v>30</v>
      </c>
      <c r="C21" s="7"/>
      <c r="D21" s="7"/>
      <c r="E21" s="7">
        <f t="shared" si="5"/>
        <v>0</v>
      </c>
      <c r="F21" s="7"/>
      <c r="G21" s="7"/>
      <c r="H21" s="7">
        <f t="shared" si="6"/>
        <v>0</v>
      </c>
      <c r="I21" s="8" t="s">
        <v>29</v>
      </c>
    </row>
    <row r="22" spans="2:9">
      <c r="B22" s="6" t="s">
        <v>32</v>
      </c>
      <c r="C22" s="7">
        <v>25040</v>
      </c>
      <c r="D22" s="7">
        <v>0</v>
      </c>
      <c r="E22" s="7">
        <f t="shared" si="5"/>
        <v>25040</v>
      </c>
      <c r="F22" s="7">
        <v>24947.38</v>
      </c>
      <c r="G22" s="7">
        <v>24947.38</v>
      </c>
      <c r="H22" s="7">
        <f t="shared" si="6"/>
        <v>92.619999999998981</v>
      </c>
      <c r="I22" s="8" t="s">
        <v>31</v>
      </c>
    </row>
    <row r="23" spans="2:9">
      <c r="B23" s="6" t="s">
        <v>34</v>
      </c>
      <c r="C23" s="7">
        <v>19050</v>
      </c>
      <c r="D23" s="7">
        <v>-2000</v>
      </c>
      <c r="E23" s="7">
        <f t="shared" si="5"/>
        <v>17050</v>
      </c>
      <c r="F23" s="7">
        <v>11223.88</v>
      </c>
      <c r="G23" s="7">
        <v>11223.88</v>
      </c>
      <c r="H23" s="7">
        <f t="shared" si="6"/>
        <v>5826.1200000000008</v>
      </c>
      <c r="I23" s="8" t="s">
        <v>33</v>
      </c>
    </row>
    <row r="24" spans="2:9">
      <c r="B24" s="6" t="s">
        <v>36</v>
      </c>
      <c r="C24" s="7">
        <v>149500</v>
      </c>
      <c r="D24" s="7">
        <v>0</v>
      </c>
      <c r="E24" s="7">
        <f t="shared" si="5"/>
        <v>149500</v>
      </c>
      <c r="F24" s="7">
        <v>146050.54</v>
      </c>
      <c r="G24" s="7">
        <v>146050.54</v>
      </c>
      <c r="H24" s="7">
        <f t="shared" si="6"/>
        <v>3449.4599999999919</v>
      </c>
      <c r="I24" s="8" t="s">
        <v>35</v>
      </c>
    </row>
    <row r="25" spans="2:9">
      <c r="B25" s="6" t="s">
        <v>38</v>
      </c>
      <c r="C25" s="7">
        <v>85500</v>
      </c>
      <c r="D25" s="7">
        <v>0</v>
      </c>
      <c r="E25" s="7">
        <f t="shared" si="5"/>
        <v>85500</v>
      </c>
      <c r="F25" s="7">
        <v>5001</v>
      </c>
      <c r="G25" s="7">
        <v>5001</v>
      </c>
      <c r="H25" s="7">
        <f t="shared" si="6"/>
        <v>80499</v>
      </c>
      <c r="I25" s="8" t="s">
        <v>37</v>
      </c>
    </row>
    <row r="26" spans="2:9">
      <c r="B26" s="6" t="s">
        <v>40</v>
      </c>
      <c r="C26" s="7"/>
      <c r="D26" s="7"/>
      <c r="E26" s="7">
        <f t="shared" si="5"/>
        <v>0</v>
      </c>
      <c r="F26" s="7"/>
      <c r="G26" s="7"/>
      <c r="H26" s="7">
        <f t="shared" si="6"/>
        <v>0</v>
      </c>
      <c r="I26" s="8" t="s">
        <v>39</v>
      </c>
    </row>
    <row r="27" spans="2:9">
      <c r="B27" s="6" t="s">
        <v>42</v>
      </c>
      <c r="C27" s="7">
        <v>28600</v>
      </c>
      <c r="D27" s="7">
        <v>60291</v>
      </c>
      <c r="E27" s="7">
        <f t="shared" si="5"/>
        <v>88891</v>
      </c>
      <c r="F27" s="7">
        <v>78241.960000000006</v>
      </c>
      <c r="G27" s="7">
        <v>78241.960000000006</v>
      </c>
      <c r="H27" s="7">
        <f t="shared" si="6"/>
        <v>10649.039999999994</v>
      </c>
      <c r="I27" s="8" t="s">
        <v>41</v>
      </c>
    </row>
    <row r="28" spans="2:9">
      <c r="B28" s="5" t="s">
        <v>43</v>
      </c>
      <c r="C28" s="4">
        <f>SUM(C29:C37)</f>
        <v>3555370.07</v>
      </c>
      <c r="D28" s="4">
        <f t="shared" ref="D28:H28" si="7">SUM(D29:D37)</f>
        <v>1867600.02</v>
      </c>
      <c r="E28" s="4">
        <f t="shared" si="7"/>
        <v>5422970.0900000008</v>
      </c>
      <c r="F28" s="4">
        <f t="shared" si="7"/>
        <v>4399978.09</v>
      </c>
      <c r="G28" s="4">
        <f t="shared" si="7"/>
        <v>4315108.09</v>
      </c>
      <c r="H28" s="4">
        <f t="shared" si="7"/>
        <v>1022992.0000000001</v>
      </c>
    </row>
    <row r="29" spans="2:9">
      <c r="B29" s="6" t="s">
        <v>45</v>
      </c>
      <c r="C29" s="7">
        <v>790023.92</v>
      </c>
      <c r="D29" s="7">
        <v>-77228.820000000007</v>
      </c>
      <c r="E29" s="7">
        <f t="shared" ref="E29:E37" si="8">C29+D29</f>
        <v>712795.10000000009</v>
      </c>
      <c r="F29" s="7">
        <v>694058.9</v>
      </c>
      <c r="G29" s="7">
        <v>694058.9</v>
      </c>
      <c r="H29" s="7">
        <f t="shared" ref="H29:H37" si="9">E29-F29</f>
        <v>18736.20000000007</v>
      </c>
      <c r="I29" s="8" t="s">
        <v>44</v>
      </c>
    </row>
    <row r="30" spans="2:9">
      <c r="B30" s="6" t="s">
        <v>47</v>
      </c>
      <c r="C30" s="7">
        <v>309000</v>
      </c>
      <c r="D30" s="7">
        <v>-95902.39</v>
      </c>
      <c r="E30" s="7">
        <f t="shared" si="8"/>
        <v>213097.61</v>
      </c>
      <c r="F30" s="7">
        <v>114468.65</v>
      </c>
      <c r="G30" s="7">
        <v>114468.65</v>
      </c>
      <c r="H30" s="7">
        <f t="shared" si="9"/>
        <v>98628.959999999992</v>
      </c>
      <c r="I30" s="8" t="s">
        <v>46</v>
      </c>
    </row>
    <row r="31" spans="2:9">
      <c r="B31" s="6" t="s">
        <v>49</v>
      </c>
      <c r="C31" s="7">
        <v>588271.05000000005</v>
      </c>
      <c r="D31" s="7">
        <v>1134546.23</v>
      </c>
      <c r="E31" s="7">
        <f t="shared" si="8"/>
        <v>1722817.28</v>
      </c>
      <c r="F31" s="7">
        <v>1582709.42</v>
      </c>
      <c r="G31" s="7">
        <v>1497839.42</v>
      </c>
      <c r="H31" s="7">
        <f t="shared" si="9"/>
        <v>140107.8600000001</v>
      </c>
      <c r="I31" s="8" t="s">
        <v>48</v>
      </c>
    </row>
    <row r="32" spans="2:9">
      <c r="B32" s="6" t="s">
        <v>51</v>
      </c>
      <c r="C32" s="7">
        <v>23750</v>
      </c>
      <c r="D32" s="7">
        <v>218281.22</v>
      </c>
      <c r="E32" s="7">
        <f t="shared" si="8"/>
        <v>242031.22</v>
      </c>
      <c r="F32" s="7">
        <v>200424.06</v>
      </c>
      <c r="G32" s="7">
        <v>200424.06</v>
      </c>
      <c r="H32" s="7">
        <f t="shared" si="9"/>
        <v>41607.160000000003</v>
      </c>
      <c r="I32" s="8" t="s">
        <v>50</v>
      </c>
    </row>
    <row r="33" spans="2:9">
      <c r="B33" s="6" t="s">
        <v>53</v>
      </c>
      <c r="C33" s="7">
        <v>951232.5</v>
      </c>
      <c r="D33" s="7">
        <v>761176.98</v>
      </c>
      <c r="E33" s="7">
        <f t="shared" si="8"/>
        <v>1712409.48</v>
      </c>
      <c r="F33" s="7">
        <v>1128407.03</v>
      </c>
      <c r="G33" s="7">
        <v>1128407.03</v>
      </c>
      <c r="H33" s="7">
        <f t="shared" si="9"/>
        <v>584002.44999999995</v>
      </c>
      <c r="I33" s="8" t="s">
        <v>52</v>
      </c>
    </row>
    <row r="34" spans="2:9">
      <c r="B34" s="6" t="s">
        <v>55</v>
      </c>
      <c r="C34" s="7">
        <v>47500</v>
      </c>
      <c r="D34" s="7">
        <v>0</v>
      </c>
      <c r="E34" s="7">
        <f t="shared" si="8"/>
        <v>47500</v>
      </c>
      <c r="F34" s="7">
        <v>46250</v>
      </c>
      <c r="G34" s="7">
        <v>46250</v>
      </c>
      <c r="H34" s="7">
        <f t="shared" si="9"/>
        <v>1250</v>
      </c>
      <c r="I34" s="8" t="s">
        <v>54</v>
      </c>
    </row>
    <row r="35" spans="2:9">
      <c r="B35" s="6" t="s">
        <v>57</v>
      </c>
      <c r="C35" s="7">
        <v>68705</v>
      </c>
      <c r="D35" s="7">
        <v>-17300</v>
      </c>
      <c r="E35" s="7">
        <f t="shared" si="8"/>
        <v>51405</v>
      </c>
      <c r="F35" s="7">
        <v>14031.89</v>
      </c>
      <c r="G35" s="7">
        <v>14031.89</v>
      </c>
      <c r="H35" s="7">
        <f t="shared" si="9"/>
        <v>37373.11</v>
      </c>
      <c r="I35" s="8" t="s">
        <v>56</v>
      </c>
    </row>
    <row r="36" spans="2:9">
      <c r="B36" s="6" t="s">
        <v>59</v>
      </c>
      <c r="C36" s="7">
        <v>102000</v>
      </c>
      <c r="D36" s="7">
        <v>0</v>
      </c>
      <c r="E36" s="7">
        <f t="shared" si="8"/>
        <v>102000</v>
      </c>
      <c r="F36" s="7">
        <v>16697</v>
      </c>
      <c r="G36" s="7">
        <v>16697</v>
      </c>
      <c r="H36" s="7">
        <f t="shared" si="9"/>
        <v>85303</v>
      </c>
      <c r="I36" s="8" t="s">
        <v>58</v>
      </c>
    </row>
    <row r="37" spans="2:9">
      <c r="B37" s="6" t="s">
        <v>61</v>
      </c>
      <c r="C37" s="7">
        <v>674887.6</v>
      </c>
      <c r="D37" s="7">
        <v>-55973.2</v>
      </c>
      <c r="E37" s="7">
        <f t="shared" si="8"/>
        <v>618914.4</v>
      </c>
      <c r="F37" s="7">
        <v>602931.14</v>
      </c>
      <c r="G37" s="7">
        <v>602931.14</v>
      </c>
      <c r="H37" s="7">
        <f t="shared" si="9"/>
        <v>15983.260000000009</v>
      </c>
      <c r="I37" s="8" t="s">
        <v>60</v>
      </c>
    </row>
    <row r="38" spans="2:9">
      <c r="B38" s="5" t="s">
        <v>62</v>
      </c>
      <c r="C38" s="4">
        <f>SUM(C39:C47)</f>
        <v>20000</v>
      </c>
      <c r="D38" s="4">
        <f t="shared" ref="D38:H38" si="10">SUM(D39:D47)</f>
        <v>212050</v>
      </c>
      <c r="E38" s="4">
        <f t="shared" si="10"/>
        <v>232050</v>
      </c>
      <c r="F38" s="4">
        <f t="shared" si="10"/>
        <v>230650</v>
      </c>
      <c r="G38" s="4">
        <f t="shared" si="10"/>
        <v>230650</v>
      </c>
      <c r="H38" s="4">
        <f t="shared" si="10"/>
        <v>1400</v>
      </c>
    </row>
    <row r="39" spans="2:9" ht="12.95" customHeight="1">
      <c r="B39" s="6" t="s">
        <v>64</v>
      </c>
      <c r="C39" s="7">
        <v>0</v>
      </c>
      <c r="D39" s="7">
        <v>0</v>
      </c>
      <c r="E39" s="7">
        <f t="shared" ref="E39:E82" si="11">C39+D39</f>
        <v>0</v>
      </c>
      <c r="F39" s="7">
        <v>0</v>
      </c>
      <c r="G39" s="7">
        <v>0</v>
      </c>
      <c r="H39" s="7">
        <f t="shared" ref="H39:H47" si="12">E39-F39</f>
        <v>0</v>
      </c>
      <c r="I39" s="8" t="s">
        <v>63</v>
      </c>
    </row>
    <row r="40" spans="2:9" ht="12.95" customHeight="1">
      <c r="B40" s="6" t="s">
        <v>66</v>
      </c>
      <c r="C40" s="7">
        <v>0</v>
      </c>
      <c r="D40" s="7">
        <v>0</v>
      </c>
      <c r="E40" s="7">
        <f t="shared" si="11"/>
        <v>0</v>
      </c>
      <c r="F40" s="7">
        <v>0</v>
      </c>
      <c r="G40" s="7">
        <v>0</v>
      </c>
      <c r="H40" s="7">
        <f t="shared" si="12"/>
        <v>0</v>
      </c>
      <c r="I40" s="8" t="s">
        <v>65</v>
      </c>
    </row>
    <row r="41" spans="2:9" ht="12.95" customHeight="1">
      <c r="B41" s="6" t="s">
        <v>68</v>
      </c>
      <c r="C41" s="7">
        <v>0</v>
      </c>
      <c r="D41" s="7">
        <v>0</v>
      </c>
      <c r="E41" s="7">
        <f t="shared" si="11"/>
        <v>0</v>
      </c>
      <c r="F41" s="7">
        <v>0</v>
      </c>
      <c r="G41" s="7">
        <v>0</v>
      </c>
      <c r="H41" s="7">
        <f t="shared" si="12"/>
        <v>0</v>
      </c>
      <c r="I41" s="8" t="s">
        <v>67</v>
      </c>
    </row>
    <row r="42" spans="2:9" ht="12.95" customHeight="1">
      <c r="B42" s="6" t="s">
        <v>70</v>
      </c>
      <c r="C42" s="7">
        <v>20000</v>
      </c>
      <c r="D42" s="7">
        <v>212050</v>
      </c>
      <c r="E42" s="7">
        <f t="shared" si="11"/>
        <v>232050</v>
      </c>
      <c r="F42" s="7">
        <v>230650</v>
      </c>
      <c r="G42" s="7">
        <v>230650</v>
      </c>
      <c r="H42" s="7">
        <f t="shared" si="12"/>
        <v>1400</v>
      </c>
      <c r="I42" s="8" t="s">
        <v>69</v>
      </c>
    </row>
    <row r="43" spans="2:9" ht="12.95" customHeight="1">
      <c r="B43" s="6" t="s">
        <v>72</v>
      </c>
      <c r="C43" s="7">
        <v>0</v>
      </c>
      <c r="D43" s="7">
        <v>0</v>
      </c>
      <c r="E43" s="7">
        <f t="shared" si="11"/>
        <v>0</v>
      </c>
      <c r="F43" s="7">
        <v>0</v>
      </c>
      <c r="G43" s="7">
        <v>0</v>
      </c>
      <c r="H43" s="7">
        <f t="shared" si="12"/>
        <v>0</v>
      </c>
      <c r="I43" s="8" t="s">
        <v>71</v>
      </c>
    </row>
    <row r="44" spans="2:9" ht="12.95" customHeight="1">
      <c r="B44" s="6" t="s">
        <v>74</v>
      </c>
      <c r="C44" s="7">
        <v>0</v>
      </c>
      <c r="D44" s="7">
        <v>0</v>
      </c>
      <c r="E44" s="7">
        <f t="shared" si="11"/>
        <v>0</v>
      </c>
      <c r="F44" s="7">
        <v>0</v>
      </c>
      <c r="G44" s="7">
        <v>0</v>
      </c>
      <c r="H44" s="7">
        <f t="shared" si="12"/>
        <v>0</v>
      </c>
      <c r="I44" s="8" t="s">
        <v>73</v>
      </c>
    </row>
    <row r="45" spans="2:9" ht="12.95" customHeight="1">
      <c r="B45" s="6" t="s">
        <v>75</v>
      </c>
      <c r="C45" s="7">
        <v>0</v>
      </c>
      <c r="D45" s="7">
        <v>0</v>
      </c>
      <c r="E45" s="7">
        <f t="shared" si="11"/>
        <v>0</v>
      </c>
      <c r="F45" s="7">
        <v>0</v>
      </c>
      <c r="G45" s="7">
        <v>0</v>
      </c>
      <c r="H45" s="7">
        <f t="shared" si="12"/>
        <v>0</v>
      </c>
      <c r="I45" s="9"/>
    </row>
    <row r="46" spans="2:9" ht="12.95" customHeight="1">
      <c r="B46" s="6" t="s">
        <v>76</v>
      </c>
      <c r="C46" s="7">
        <v>0</v>
      </c>
      <c r="D46" s="7">
        <v>0</v>
      </c>
      <c r="E46" s="7">
        <f t="shared" si="11"/>
        <v>0</v>
      </c>
      <c r="F46" s="7">
        <v>0</v>
      </c>
      <c r="G46" s="7">
        <v>0</v>
      </c>
      <c r="H46" s="7">
        <f t="shared" si="12"/>
        <v>0</v>
      </c>
      <c r="I46" s="9"/>
    </row>
    <row r="47" spans="2:9" ht="12.95" customHeight="1">
      <c r="B47" s="6" t="s">
        <v>78</v>
      </c>
      <c r="C47" s="7">
        <v>0</v>
      </c>
      <c r="D47" s="7">
        <v>0</v>
      </c>
      <c r="E47" s="7">
        <f t="shared" si="11"/>
        <v>0</v>
      </c>
      <c r="F47" s="7">
        <v>0</v>
      </c>
      <c r="G47" s="7">
        <v>0</v>
      </c>
      <c r="H47" s="7">
        <f t="shared" si="12"/>
        <v>0</v>
      </c>
      <c r="I47" s="8" t="s">
        <v>77</v>
      </c>
    </row>
    <row r="48" spans="2:9">
      <c r="B48" s="5" t="s">
        <v>79</v>
      </c>
      <c r="C48" s="4">
        <f>SUM(C49:C57)</f>
        <v>656490</v>
      </c>
      <c r="D48" s="4">
        <f t="shared" ref="D48:H48" si="13">SUM(D49:D57)</f>
        <v>-44777.829999999987</v>
      </c>
      <c r="E48" s="4">
        <f t="shared" si="13"/>
        <v>611712.17000000004</v>
      </c>
      <c r="F48" s="4">
        <f t="shared" si="13"/>
        <v>0</v>
      </c>
      <c r="G48" s="4">
        <f t="shared" si="13"/>
        <v>0</v>
      </c>
      <c r="H48" s="4">
        <f t="shared" si="13"/>
        <v>611712.17000000004</v>
      </c>
    </row>
    <row r="49" spans="2:9">
      <c r="B49" s="6" t="s">
        <v>81</v>
      </c>
      <c r="C49" s="7">
        <v>656490</v>
      </c>
      <c r="D49" s="7">
        <v>-199777.83</v>
      </c>
      <c r="E49" s="7">
        <f t="shared" ref="E49:E57" si="14">C49+D49</f>
        <v>456712.17000000004</v>
      </c>
      <c r="F49" s="7">
        <v>0</v>
      </c>
      <c r="G49" s="7">
        <v>0</v>
      </c>
      <c r="H49" s="7">
        <f t="shared" ref="H49:H57" si="15">E49-F49</f>
        <v>456712.17000000004</v>
      </c>
      <c r="I49" s="8" t="s">
        <v>80</v>
      </c>
    </row>
    <row r="50" spans="2:9">
      <c r="B50" s="6" t="s">
        <v>83</v>
      </c>
      <c r="C50" s="7">
        <v>0</v>
      </c>
      <c r="D50" s="7">
        <v>110000</v>
      </c>
      <c r="E50" s="7">
        <f t="shared" si="14"/>
        <v>110000</v>
      </c>
      <c r="F50" s="7">
        <v>0</v>
      </c>
      <c r="G50" s="7">
        <v>0</v>
      </c>
      <c r="H50" s="7">
        <f t="shared" si="15"/>
        <v>110000</v>
      </c>
      <c r="I50" s="8" t="s">
        <v>82</v>
      </c>
    </row>
    <row r="51" spans="2:9">
      <c r="B51" s="6" t="s">
        <v>85</v>
      </c>
      <c r="C51" s="7"/>
      <c r="D51" s="7"/>
      <c r="E51" s="7">
        <f t="shared" si="14"/>
        <v>0</v>
      </c>
      <c r="F51" s="7"/>
      <c r="G51" s="7"/>
      <c r="H51" s="7">
        <f t="shared" si="15"/>
        <v>0</v>
      </c>
      <c r="I51" s="8" t="s">
        <v>84</v>
      </c>
    </row>
    <row r="52" spans="2:9">
      <c r="B52" s="6" t="s">
        <v>87</v>
      </c>
      <c r="C52" s="7"/>
      <c r="D52" s="7"/>
      <c r="E52" s="7">
        <f t="shared" si="14"/>
        <v>0</v>
      </c>
      <c r="F52" s="7"/>
      <c r="G52" s="7"/>
      <c r="H52" s="7">
        <f t="shared" si="15"/>
        <v>0</v>
      </c>
      <c r="I52" s="8" t="s">
        <v>86</v>
      </c>
    </row>
    <row r="53" spans="2:9">
      <c r="B53" s="6" t="s">
        <v>89</v>
      </c>
      <c r="C53" s="7"/>
      <c r="D53" s="7"/>
      <c r="E53" s="7">
        <f t="shared" si="14"/>
        <v>0</v>
      </c>
      <c r="F53" s="7"/>
      <c r="G53" s="7"/>
      <c r="H53" s="7">
        <f t="shared" si="15"/>
        <v>0</v>
      </c>
      <c r="I53" s="8" t="s">
        <v>88</v>
      </c>
    </row>
    <row r="54" spans="2:9">
      <c r="B54" s="6" t="s">
        <v>91</v>
      </c>
      <c r="C54" s="7">
        <v>0</v>
      </c>
      <c r="D54" s="7">
        <v>45000</v>
      </c>
      <c r="E54" s="7">
        <f t="shared" si="14"/>
        <v>45000</v>
      </c>
      <c r="F54" s="7">
        <v>0</v>
      </c>
      <c r="G54" s="7">
        <v>0</v>
      </c>
      <c r="H54" s="7">
        <f t="shared" si="15"/>
        <v>45000</v>
      </c>
      <c r="I54" s="8" t="s">
        <v>90</v>
      </c>
    </row>
    <row r="55" spans="2:9">
      <c r="B55" s="6" t="s">
        <v>93</v>
      </c>
      <c r="C55" s="7"/>
      <c r="D55" s="7"/>
      <c r="E55" s="7">
        <f t="shared" si="14"/>
        <v>0</v>
      </c>
      <c r="F55" s="7"/>
      <c r="G55" s="7"/>
      <c r="H55" s="7">
        <f t="shared" si="15"/>
        <v>0</v>
      </c>
      <c r="I55" s="8" t="s">
        <v>92</v>
      </c>
    </row>
    <row r="56" spans="2:9">
      <c r="B56" s="6" t="s">
        <v>95</v>
      </c>
      <c r="C56" s="7"/>
      <c r="D56" s="7"/>
      <c r="E56" s="7">
        <f t="shared" si="14"/>
        <v>0</v>
      </c>
      <c r="F56" s="7"/>
      <c r="G56" s="7"/>
      <c r="H56" s="7">
        <f t="shared" si="15"/>
        <v>0</v>
      </c>
      <c r="I56" s="8" t="s">
        <v>94</v>
      </c>
    </row>
    <row r="57" spans="2:9">
      <c r="B57" s="6" t="s">
        <v>97</v>
      </c>
      <c r="C57" s="7"/>
      <c r="D57" s="7"/>
      <c r="E57" s="7">
        <f t="shared" si="14"/>
        <v>0</v>
      </c>
      <c r="F57" s="7"/>
      <c r="G57" s="7"/>
      <c r="H57" s="7">
        <f t="shared" si="15"/>
        <v>0</v>
      </c>
      <c r="I57" s="8" t="s">
        <v>96</v>
      </c>
    </row>
    <row r="58" spans="2:9">
      <c r="B58" s="5" t="s">
        <v>98</v>
      </c>
      <c r="C58" s="4">
        <f>SUM(C59:C61)</f>
        <v>0</v>
      </c>
      <c r="D58" s="4">
        <f t="shared" ref="D58:H58" si="16">SUM(D59:D61)</f>
        <v>0</v>
      </c>
      <c r="E58" s="4">
        <f t="shared" si="16"/>
        <v>0</v>
      </c>
      <c r="F58" s="4">
        <f t="shared" si="16"/>
        <v>0</v>
      </c>
      <c r="G58" s="4">
        <f t="shared" si="16"/>
        <v>0</v>
      </c>
      <c r="H58" s="4">
        <f t="shared" si="16"/>
        <v>0</v>
      </c>
    </row>
    <row r="59" spans="2:9">
      <c r="B59" s="6" t="s">
        <v>100</v>
      </c>
      <c r="C59" s="7">
        <v>0</v>
      </c>
      <c r="D59" s="7">
        <v>0</v>
      </c>
      <c r="E59" s="7">
        <f t="shared" si="11"/>
        <v>0</v>
      </c>
      <c r="F59" s="7">
        <v>0</v>
      </c>
      <c r="G59" s="7">
        <v>0</v>
      </c>
      <c r="H59" s="7">
        <f t="shared" ref="H59:H61" si="17">E59-F59</f>
        <v>0</v>
      </c>
      <c r="I59" s="8" t="s">
        <v>99</v>
      </c>
    </row>
    <row r="60" spans="2:9">
      <c r="B60" s="6" t="s">
        <v>102</v>
      </c>
      <c r="C60" s="7">
        <v>0</v>
      </c>
      <c r="D60" s="7">
        <v>0</v>
      </c>
      <c r="E60" s="7">
        <f t="shared" si="11"/>
        <v>0</v>
      </c>
      <c r="F60" s="7">
        <v>0</v>
      </c>
      <c r="G60" s="7">
        <v>0</v>
      </c>
      <c r="H60" s="7">
        <f t="shared" si="17"/>
        <v>0</v>
      </c>
      <c r="I60" s="8" t="s">
        <v>101</v>
      </c>
    </row>
    <row r="61" spans="2:9">
      <c r="B61" s="6" t="s">
        <v>104</v>
      </c>
      <c r="C61" s="7">
        <v>0</v>
      </c>
      <c r="D61" s="7">
        <v>0</v>
      </c>
      <c r="E61" s="7">
        <f t="shared" si="11"/>
        <v>0</v>
      </c>
      <c r="F61" s="7">
        <v>0</v>
      </c>
      <c r="G61" s="7">
        <v>0</v>
      </c>
      <c r="H61" s="7">
        <f t="shared" si="17"/>
        <v>0</v>
      </c>
      <c r="I61" s="8" t="s">
        <v>103</v>
      </c>
    </row>
    <row r="62" spans="2:9">
      <c r="B62" s="5" t="s">
        <v>105</v>
      </c>
      <c r="C62" s="4">
        <f>SUM(C63:C67,C69:C70)</f>
        <v>0</v>
      </c>
      <c r="D62" s="4">
        <f t="shared" ref="D62:H62" si="18">SUM(D63:D67,D69:D70)</f>
        <v>0</v>
      </c>
      <c r="E62" s="4">
        <f t="shared" si="18"/>
        <v>0</v>
      </c>
      <c r="F62" s="4">
        <f t="shared" si="18"/>
        <v>0</v>
      </c>
      <c r="G62" s="4">
        <f t="shared" si="18"/>
        <v>0</v>
      </c>
      <c r="H62" s="4">
        <f t="shared" si="18"/>
        <v>0</v>
      </c>
    </row>
    <row r="63" spans="2:9" ht="12.95" customHeight="1">
      <c r="B63" s="6" t="s">
        <v>107</v>
      </c>
      <c r="C63" s="7">
        <v>0</v>
      </c>
      <c r="D63" s="7">
        <v>0</v>
      </c>
      <c r="E63" s="7">
        <f t="shared" si="11"/>
        <v>0</v>
      </c>
      <c r="F63" s="7">
        <v>0</v>
      </c>
      <c r="G63" s="7">
        <v>0</v>
      </c>
      <c r="H63" s="7">
        <f t="shared" ref="H63:H70" si="19">E63-F63</f>
        <v>0</v>
      </c>
      <c r="I63" s="8" t="s">
        <v>106</v>
      </c>
    </row>
    <row r="64" spans="2:9" ht="12.95" customHeight="1">
      <c r="B64" s="6" t="s">
        <v>109</v>
      </c>
      <c r="C64" s="7">
        <v>0</v>
      </c>
      <c r="D64" s="7">
        <v>0</v>
      </c>
      <c r="E64" s="7">
        <f t="shared" si="11"/>
        <v>0</v>
      </c>
      <c r="F64" s="7">
        <v>0</v>
      </c>
      <c r="G64" s="7">
        <v>0</v>
      </c>
      <c r="H64" s="7">
        <f t="shared" si="19"/>
        <v>0</v>
      </c>
      <c r="I64" s="8" t="s">
        <v>108</v>
      </c>
    </row>
    <row r="65" spans="2:9" ht="12.95" customHeight="1">
      <c r="B65" s="6" t="s">
        <v>111</v>
      </c>
      <c r="C65" s="7">
        <v>0</v>
      </c>
      <c r="D65" s="7">
        <v>0</v>
      </c>
      <c r="E65" s="7">
        <f t="shared" si="11"/>
        <v>0</v>
      </c>
      <c r="F65" s="7">
        <v>0</v>
      </c>
      <c r="G65" s="7">
        <v>0</v>
      </c>
      <c r="H65" s="7">
        <f t="shared" si="19"/>
        <v>0</v>
      </c>
      <c r="I65" s="8" t="s">
        <v>110</v>
      </c>
    </row>
    <row r="66" spans="2:9" ht="12.95" customHeight="1">
      <c r="B66" s="6" t="s">
        <v>113</v>
      </c>
      <c r="C66" s="7">
        <v>0</v>
      </c>
      <c r="D66" s="7">
        <v>0</v>
      </c>
      <c r="E66" s="7">
        <f t="shared" si="11"/>
        <v>0</v>
      </c>
      <c r="F66" s="7">
        <v>0</v>
      </c>
      <c r="G66" s="7">
        <v>0</v>
      </c>
      <c r="H66" s="7">
        <f t="shared" si="19"/>
        <v>0</v>
      </c>
      <c r="I66" s="8" t="s">
        <v>112</v>
      </c>
    </row>
    <row r="67" spans="2:9" ht="12.95" customHeight="1">
      <c r="B67" s="6" t="s">
        <v>115</v>
      </c>
      <c r="C67" s="7">
        <v>0</v>
      </c>
      <c r="D67" s="7">
        <v>0</v>
      </c>
      <c r="E67" s="7">
        <f t="shared" si="11"/>
        <v>0</v>
      </c>
      <c r="F67" s="7">
        <v>0</v>
      </c>
      <c r="G67" s="7">
        <v>0</v>
      </c>
      <c r="H67" s="7">
        <f t="shared" si="19"/>
        <v>0</v>
      </c>
      <c r="I67" s="8" t="s">
        <v>114</v>
      </c>
    </row>
    <row r="68" spans="2:9" ht="12.95" customHeight="1">
      <c r="B68" s="6" t="s">
        <v>213</v>
      </c>
      <c r="C68" s="10">
        <v>0</v>
      </c>
      <c r="D68" s="10">
        <v>0</v>
      </c>
      <c r="E68" s="10">
        <f t="shared" si="11"/>
        <v>0</v>
      </c>
      <c r="F68" s="10">
        <v>0</v>
      </c>
      <c r="G68" s="10">
        <v>0</v>
      </c>
      <c r="H68" s="10">
        <f t="shared" si="19"/>
        <v>0</v>
      </c>
      <c r="I68" s="8"/>
    </row>
    <row r="69" spans="2:9" ht="12.95" customHeight="1">
      <c r="B69" s="6" t="s">
        <v>117</v>
      </c>
      <c r="C69" s="7">
        <v>0</v>
      </c>
      <c r="D69" s="7">
        <v>0</v>
      </c>
      <c r="E69" s="7">
        <f t="shared" si="11"/>
        <v>0</v>
      </c>
      <c r="F69" s="7">
        <v>0</v>
      </c>
      <c r="G69" s="7">
        <v>0</v>
      </c>
      <c r="H69" s="7">
        <f t="shared" si="19"/>
        <v>0</v>
      </c>
      <c r="I69" s="8" t="s">
        <v>116</v>
      </c>
    </row>
    <row r="70" spans="2:9" ht="12.95" customHeight="1">
      <c r="B70" s="6" t="s">
        <v>119</v>
      </c>
      <c r="C70" s="7">
        <v>0</v>
      </c>
      <c r="D70" s="7">
        <v>0</v>
      </c>
      <c r="E70" s="7">
        <f t="shared" si="11"/>
        <v>0</v>
      </c>
      <c r="F70" s="7">
        <v>0</v>
      </c>
      <c r="G70" s="7">
        <v>0</v>
      </c>
      <c r="H70" s="7">
        <f t="shared" si="19"/>
        <v>0</v>
      </c>
      <c r="I70" s="8" t="s">
        <v>118</v>
      </c>
    </row>
    <row r="71" spans="2:9" ht="12.95" customHeight="1">
      <c r="B71" s="5" t="s">
        <v>120</v>
      </c>
      <c r="C71" s="4">
        <f>SUM(C72:C74)</f>
        <v>0</v>
      </c>
      <c r="D71" s="4">
        <f t="shared" ref="D71:H71" si="20">SUM(D72:D74)</f>
        <v>0</v>
      </c>
      <c r="E71" s="4">
        <f t="shared" si="20"/>
        <v>0</v>
      </c>
      <c r="F71" s="4">
        <f t="shared" si="20"/>
        <v>0</v>
      </c>
      <c r="G71" s="4">
        <f t="shared" si="20"/>
        <v>0</v>
      </c>
      <c r="H71" s="4">
        <f t="shared" si="20"/>
        <v>0</v>
      </c>
    </row>
    <row r="72" spans="2:9" ht="12.95" customHeight="1">
      <c r="B72" s="6" t="s">
        <v>122</v>
      </c>
      <c r="C72" s="7">
        <v>0</v>
      </c>
      <c r="D72" s="7">
        <v>0</v>
      </c>
      <c r="E72" s="7">
        <f t="shared" si="11"/>
        <v>0</v>
      </c>
      <c r="F72" s="7">
        <v>0</v>
      </c>
      <c r="G72" s="7">
        <v>0</v>
      </c>
      <c r="H72" s="7">
        <f t="shared" ref="H72:H74" si="21">E72-F72</f>
        <v>0</v>
      </c>
      <c r="I72" s="8" t="s">
        <v>121</v>
      </c>
    </row>
    <row r="73" spans="2:9" ht="12.95" customHeight="1">
      <c r="B73" s="6" t="s">
        <v>124</v>
      </c>
      <c r="C73" s="7">
        <v>0</v>
      </c>
      <c r="D73" s="7">
        <v>0</v>
      </c>
      <c r="E73" s="7">
        <f t="shared" si="11"/>
        <v>0</v>
      </c>
      <c r="F73" s="7">
        <v>0</v>
      </c>
      <c r="G73" s="7">
        <v>0</v>
      </c>
      <c r="H73" s="7">
        <f t="shared" si="21"/>
        <v>0</v>
      </c>
      <c r="I73" s="8" t="s">
        <v>123</v>
      </c>
    </row>
    <row r="74" spans="2:9" ht="12.95" customHeight="1">
      <c r="B74" s="6" t="s">
        <v>126</v>
      </c>
      <c r="C74" s="7">
        <v>0</v>
      </c>
      <c r="D74" s="7">
        <v>0</v>
      </c>
      <c r="E74" s="7">
        <f t="shared" si="11"/>
        <v>0</v>
      </c>
      <c r="F74" s="7">
        <v>0</v>
      </c>
      <c r="G74" s="7">
        <v>0</v>
      </c>
      <c r="H74" s="7">
        <f t="shared" si="21"/>
        <v>0</v>
      </c>
      <c r="I74" s="8" t="s">
        <v>125</v>
      </c>
    </row>
    <row r="75" spans="2:9" ht="12.95" customHeight="1">
      <c r="B75" s="5" t="s">
        <v>127</v>
      </c>
      <c r="C75" s="4">
        <f>SUM(C76:C82)</f>
        <v>0</v>
      </c>
      <c r="D75" s="4">
        <f t="shared" ref="D75:H75" si="22">SUM(D76:D82)</f>
        <v>0</v>
      </c>
      <c r="E75" s="4">
        <f t="shared" si="22"/>
        <v>0</v>
      </c>
      <c r="F75" s="4">
        <f t="shared" si="22"/>
        <v>0</v>
      </c>
      <c r="G75" s="4">
        <f t="shared" si="22"/>
        <v>0</v>
      </c>
      <c r="H75" s="4">
        <f t="shared" si="22"/>
        <v>0</v>
      </c>
    </row>
    <row r="76" spans="2:9" ht="12.95" customHeight="1">
      <c r="B76" s="6" t="s">
        <v>129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ref="H76:H82" si="23">E76-F76</f>
        <v>0</v>
      </c>
      <c r="I76" s="8" t="s">
        <v>128</v>
      </c>
    </row>
    <row r="77" spans="2:9" ht="12.95" customHeight="1">
      <c r="B77" s="6" t="s">
        <v>131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23"/>
        <v>0</v>
      </c>
      <c r="I77" s="8" t="s">
        <v>130</v>
      </c>
    </row>
    <row r="78" spans="2:9" ht="12.95" customHeight="1">
      <c r="B78" s="6" t="s">
        <v>133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23"/>
        <v>0</v>
      </c>
      <c r="I78" s="8" t="s">
        <v>132</v>
      </c>
    </row>
    <row r="79" spans="2:9" ht="12.95" customHeight="1">
      <c r="B79" s="6" t="s">
        <v>135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23"/>
        <v>0</v>
      </c>
      <c r="I79" s="8" t="s">
        <v>134</v>
      </c>
    </row>
    <row r="80" spans="2:9" ht="12.95" customHeight="1">
      <c r="B80" s="6" t="s">
        <v>137</v>
      </c>
      <c r="C80" s="7">
        <v>0</v>
      </c>
      <c r="D80" s="7">
        <v>0</v>
      </c>
      <c r="E80" s="7">
        <f t="shared" si="11"/>
        <v>0</v>
      </c>
      <c r="F80" s="7">
        <v>0</v>
      </c>
      <c r="G80" s="7">
        <v>0</v>
      </c>
      <c r="H80" s="7">
        <f t="shared" si="23"/>
        <v>0</v>
      </c>
      <c r="I80" s="8" t="s">
        <v>136</v>
      </c>
    </row>
    <row r="81" spans="2:9" ht="12.95" customHeight="1">
      <c r="B81" s="6" t="s">
        <v>139</v>
      </c>
      <c r="C81" s="7">
        <v>0</v>
      </c>
      <c r="D81" s="7">
        <v>0</v>
      </c>
      <c r="E81" s="7">
        <f t="shared" si="11"/>
        <v>0</v>
      </c>
      <c r="F81" s="7">
        <v>0</v>
      </c>
      <c r="G81" s="7">
        <v>0</v>
      </c>
      <c r="H81" s="7">
        <f t="shared" si="23"/>
        <v>0</v>
      </c>
      <c r="I81" s="8" t="s">
        <v>138</v>
      </c>
    </row>
    <row r="82" spans="2:9" ht="12.95" customHeight="1">
      <c r="B82" s="6" t="s">
        <v>141</v>
      </c>
      <c r="C82" s="7">
        <v>0</v>
      </c>
      <c r="D82" s="7">
        <v>0</v>
      </c>
      <c r="E82" s="7">
        <f t="shared" si="11"/>
        <v>0</v>
      </c>
      <c r="F82" s="7">
        <v>0</v>
      </c>
      <c r="G82" s="7">
        <v>0</v>
      </c>
      <c r="H82" s="7">
        <f t="shared" si="23"/>
        <v>0</v>
      </c>
      <c r="I82" s="8" t="s">
        <v>140</v>
      </c>
    </row>
    <row r="83" spans="2:9" ht="5.25" customHeight="1">
      <c r="B83" s="11"/>
      <c r="C83" s="12"/>
      <c r="D83" s="12"/>
      <c r="E83" s="12"/>
      <c r="F83" s="12"/>
      <c r="G83" s="12"/>
      <c r="H83" s="12"/>
    </row>
    <row r="84" spans="2:9">
      <c r="B84" s="13" t="s">
        <v>142</v>
      </c>
      <c r="C84" s="4">
        <f>C85+C93+C103+C113+C123+C133+C137+C146+C150</f>
        <v>0</v>
      </c>
      <c r="D84" s="4">
        <f t="shared" ref="D84:H84" si="24">D85+D93+D103+D113+D123+D133+D137+D146+D150</f>
        <v>31002466.91</v>
      </c>
      <c r="E84" s="4">
        <f t="shared" si="24"/>
        <v>31002466.91</v>
      </c>
      <c r="F84" s="4">
        <f t="shared" si="24"/>
        <v>28063832.75</v>
      </c>
      <c r="G84" s="4">
        <f t="shared" si="24"/>
        <v>25978153.02</v>
      </c>
      <c r="H84" s="4">
        <f t="shared" si="24"/>
        <v>2938634.1599999997</v>
      </c>
    </row>
    <row r="85" spans="2:9">
      <c r="B85" s="5" t="s">
        <v>9</v>
      </c>
      <c r="C85" s="4">
        <f>SUM(C86:C92)</f>
        <v>0</v>
      </c>
      <c r="D85" s="4">
        <f t="shared" ref="D85:H85" si="25">SUM(D86:D92)</f>
        <v>19031336</v>
      </c>
      <c r="E85" s="4">
        <f t="shared" si="25"/>
        <v>19031336</v>
      </c>
      <c r="F85" s="4">
        <f t="shared" si="25"/>
        <v>18050116.68</v>
      </c>
      <c r="G85" s="4">
        <f t="shared" si="25"/>
        <v>17298436.949999999</v>
      </c>
      <c r="H85" s="4">
        <f t="shared" si="25"/>
        <v>981219.3199999996</v>
      </c>
    </row>
    <row r="86" spans="2:9">
      <c r="B86" s="6" t="s">
        <v>11</v>
      </c>
      <c r="C86" s="7">
        <v>0</v>
      </c>
      <c r="D86" s="7">
        <v>10988062.75</v>
      </c>
      <c r="E86" s="7">
        <f t="shared" ref="E86:E92" si="26">C86+D86</f>
        <v>10988062.75</v>
      </c>
      <c r="F86" s="7">
        <v>10891809.15</v>
      </c>
      <c r="G86" s="7">
        <v>10891809.15</v>
      </c>
      <c r="H86" s="7">
        <f t="shared" ref="H86:H92" si="27">E86-F86</f>
        <v>96253.599999999627</v>
      </c>
      <c r="I86" s="8" t="s">
        <v>143</v>
      </c>
    </row>
    <row r="87" spans="2:9">
      <c r="B87" s="6" t="s">
        <v>13</v>
      </c>
      <c r="C87" s="7"/>
      <c r="D87" s="7"/>
      <c r="E87" s="7">
        <f t="shared" si="26"/>
        <v>0</v>
      </c>
      <c r="F87" s="7"/>
      <c r="G87" s="7"/>
      <c r="H87" s="7">
        <f t="shared" si="27"/>
        <v>0</v>
      </c>
      <c r="I87" s="8" t="s">
        <v>144</v>
      </c>
    </row>
    <row r="88" spans="2:9">
      <c r="B88" s="6" t="s">
        <v>15</v>
      </c>
      <c r="C88" s="7">
        <v>0</v>
      </c>
      <c r="D88" s="7">
        <v>2670620.5299999998</v>
      </c>
      <c r="E88" s="7">
        <f t="shared" si="26"/>
        <v>2670620.5299999998</v>
      </c>
      <c r="F88" s="7">
        <v>2508593.52</v>
      </c>
      <c r="G88" s="7">
        <v>2508593.52</v>
      </c>
      <c r="H88" s="7">
        <f t="shared" si="27"/>
        <v>162027.00999999978</v>
      </c>
      <c r="I88" s="8" t="s">
        <v>145</v>
      </c>
    </row>
    <row r="89" spans="2:9">
      <c r="B89" s="6" t="s">
        <v>17</v>
      </c>
      <c r="C89" s="7">
        <v>0</v>
      </c>
      <c r="D89" s="7">
        <v>2672676.54</v>
      </c>
      <c r="E89" s="7">
        <f t="shared" si="26"/>
        <v>2672676.54</v>
      </c>
      <c r="F89" s="7">
        <v>2647144.69</v>
      </c>
      <c r="G89" s="7">
        <v>1895464.96</v>
      </c>
      <c r="H89" s="7">
        <f t="shared" si="27"/>
        <v>25531.850000000093</v>
      </c>
      <c r="I89" s="8" t="s">
        <v>146</v>
      </c>
    </row>
    <row r="90" spans="2:9">
      <c r="B90" s="6" t="s">
        <v>19</v>
      </c>
      <c r="C90" s="7">
        <v>0</v>
      </c>
      <c r="D90" s="7">
        <v>1478516.09</v>
      </c>
      <c r="E90" s="7">
        <f t="shared" si="26"/>
        <v>1478516.09</v>
      </c>
      <c r="F90" s="7">
        <v>1316106.3500000001</v>
      </c>
      <c r="G90" s="7">
        <v>1316106.3500000001</v>
      </c>
      <c r="H90" s="7">
        <f t="shared" si="27"/>
        <v>162409.74</v>
      </c>
      <c r="I90" s="8" t="s">
        <v>147</v>
      </c>
    </row>
    <row r="91" spans="2:9">
      <c r="B91" s="6" t="s">
        <v>21</v>
      </c>
      <c r="C91" s="7"/>
      <c r="D91" s="7"/>
      <c r="E91" s="7">
        <f t="shared" si="26"/>
        <v>0</v>
      </c>
      <c r="F91" s="7"/>
      <c r="G91" s="7"/>
      <c r="H91" s="7">
        <f t="shared" si="27"/>
        <v>0</v>
      </c>
      <c r="I91" s="8" t="s">
        <v>148</v>
      </c>
    </row>
    <row r="92" spans="2:9">
      <c r="B92" s="6" t="s">
        <v>23</v>
      </c>
      <c r="C92" s="7">
        <v>0</v>
      </c>
      <c r="D92" s="7">
        <v>1221460.0900000001</v>
      </c>
      <c r="E92" s="7">
        <f t="shared" si="26"/>
        <v>1221460.0900000001</v>
      </c>
      <c r="F92" s="7">
        <v>686462.97</v>
      </c>
      <c r="G92" s="7">
        <v>686462.97</v>
      </c>
      <c r="H92" s="7">
        <f t="shared" si="27"/>
        <v>534997.12000000011</v>
      </c>
      <c r="I92" s="8" t="s">
        <v>149</v>
      </c>
    </row>
    <row r="93" spans="2:9">
      <c r="B93" s="5" t="s">
        <v>24</v>
      </c>
      <c r="C93" s="4">
        <f>SUM(C94:C102)</f>
        <v>0</v>
      </c>
      <c r="D93" s="4">
        <f t="shared" ref="D93:H93" si="28">SUM(D94:D102)</f>
        <v>341343.97</v>
      </c>
      <c r="E93" s="4">
        <f t="shared" si="28"/>
        <v>341343.97</v>
      </c>
      <c r="F93" s="4">
        <f t="shared" si="28"/>
        <v>314273.5</v>
      </c>
      <c r="G93" s="4">
        <f t="shared" si="28"/>
        <v>314273.5</v>
      </c>
      <c r="H93" s="4">
        <f t="shared" si="28"/>
        <v>27070.470000000012</v>
      </c>
    </row>
    <row r="94" spans="2:9">
      <c r="B94" s="6" t="s">
        <v>26</v>
      </c>
      <c r="C94" s="7">
        <v>0</v>
      </c>
      <c r="D94" s="7">
        <v>163198.42000000001</v>
      </c>
      <c r="E94" s="7">
        <f t="shared" ref="E94:E102" si="29">C94+D94</f>
        <v>163198.42000000001</v>
      </c>
      <c r="F94" s="7">
        <v>148502.85</v>
      </c>
      <c r="G94" s="7">
        <v>148502.85</v>
      </c>
      <c r="H94" s="7">
        <f t="shared" ref="H94:H102" si="30">E94-F94</f>
        <v>14695.570000000007</v>
      </c>
      <c r="I94" s="8" t="s">
        <v>150</v>
      </c>
    </row>
    <row r="95" spans="2:9">
      <c r="B95" s="6" t="s">
        <v>28</v>
      </c>
      <c r="C95" s="7">
        <v>0</v>
      </c>
      <c r="D95" s="7">
        <v>24501.24</v>
      </c>
      <c r="E95" s="7">
        <f t="shared" si="29"/>
        <v>24501.24</v>
      </c>
      <c r="F95" s="7">
        <v>23157.200000000001</v>
      </c>
      <c r="G95" s="7">
        <v>23157.200000000001</v>
      </c>
      <c r="H95" s="7">
        <f t="shared" si="30"/>
        <v>1344.0400000000009</v>
      </c>
      <c r="I95" s="8" t="s">
        <v>151</v>
      </c>
    </row>
    <row r="96" spans="2:9">
      <c r="B96" s="6" t="s">
        <v>30</v>
      </c>
      <c r="C96" s="7"/>
      <c r="D96" s="7"/>
      <c r="E96" s="7">
        <f t="shared" si="29"/>
        <v>0</v>
      </c>
      <c r="F96" s="7"/>
      <c r="G96" s="7"/>
      <c r="H96" s="7">
        <f t="shared" si="30"/>
        <v>0</v>
      </c>
      <c r="I96" s="8" t="s">
        <v>152</v>
      </c>
    </row>
    <row r="97" spans="2:9">
      <c r="B97" s="6" t="s">
        <v>32</v>
      </c>
      <c r="C97" s="7">
        <v>0</v>
      </c>
      <c r="D97" s="7">
        <v>44065.97</v>
      </c>
      <c r="E97" s="7">
        <f t="shared" si="29"/>
        <v>44065.97</v>
      </c>
      <c r="F97" s="7">
        <v>44060.11</v>
      </c>
      <c r="G97" s="7">
        <v>44060.11</v>
      </c>
      <c r="H97" s="7">
        <f t="shared" si="30"/>
        <v>5.8600000000005821</v>
      </c>
      <c r="I97" s="8" t="s">
        <v>153</v>
      </c>
    </row>
    <row r="98" spans="2:9">
      <c r="B98" s="14" t="s">
        <v>34</v>
      </c>
      <c r="C98" s="7">
        <v>0</v>
      </c>
      <c r="D98" s="7">
        <v>18929.650000000001</v>
      </c>
      <c r="E98" s="7">
        <f t="shared" si="29"/>
        <v>18929.650000000001</v>
      </c>
      <c r="F98" s="7">
        <v>12922.63</v>
      </c>
      <c r="G98" s="7">
        <v>12922.63</v>
      </c>
      <c r="H98" s="7">
        <f t="shared" si="30"/>
        <v>6007.0200000000023</v>
      </c>
      <c r="I98" s="8" t="s">
        <v>154</v>
      </c>
    </row>
    <row r="99" spans="2:9">
      <c r="B99" s="6" t="s">
        <v>36</v>
      </c>
      <c r="C99" s="7">
        <v>0</v>
      </c>
      <c r="D99" s="7">
        <v>56292.56</v>
      </c>
      <c r="E99" s="7">
        <f t="shared" si="29"/>
        <v>56292.56</v>
      </c>
      <c r="F99" s="7">
        <v>55384.09</v>
      </c>
      <c r="G99" s="7">
        <v>55384.09</v>
      </c>
      <c r="H99" s="7">
        <f t="shared" si="30"/>
        <v>908.47000000000116</v>
      </c>
      <c r="I99" s="8" t="s">
        <v>155</v>
      </c>
    </row>
    <row r="100" spans="2:9">
      <c r="B100" s="6" t="s">
        <v>38</v>
      </c>
      <c r="C100" s="7">
        <v>0</v>
      </c>
      <c r="D100" s="7">
        <v>0</v>
      </c>
      <c r="E100" s="7">
        <f t="shared" si="29"/>
        <v>0</v>
      </c>
      <c r="F100" s="7">
        <v>0</v>
      </c>
      <c r="G100" s="7">
        <v>0</v>
      </c>
      <c r="H100" s="7">
        <f t="shared" si="30"/>
        <v>0</v>
      </c>
      <c r="I100" s="8" t="s">
        <v>156</v>
      </c>
    </row>
    <row r="101" spans="2:9">
      <c r="B101" s="6" t="s">
        <v>40</v>
      </c>
      <c r="C101" s="7"/>
      <c r="D101" s="7"/>
      <c r="E101" s="7">
        <f t="shared" si="29"/>
        <v>0</v>
      </c>
      <c r="F101" s="7"/>
      <c r="G101" s="7"/>
      <c r="H101" s="7">
        <f t="shared" si="30"/>
        <v>0</v>
      </c>
      <c r="I101" s="8" t="s">
        <v>157</v>
      </c>
    </row>
    <row r="102" spans="2:9">
      <c r="B102" s="6" t="s">
        <v>42</v>
      </c>
      <c r="C102" s="7">
        <v>0</v>
      </c>
      <c r="D102" s="7">
        <v>34356.129999999997</v>
      </c>
      <c r="E102" s="7">
        <f t="shared" si="29"/>
        <v>34356.129999999997</v>
      </c>
      <c r="F102" s="7">
        <v>30246.62</v>
      </c>
      <c r="G102" s="7">
        <v>30246.62</v>
      </c>
      <c r="H102" s="7">
        <f t="shared" si="30"/>
        <v>4109.5099999999984</v>
      </c>
      <c r="I102" s="8" t="s">
        <v>158</v>
      </c>
    </row>
    <row r="103" spans="2:9">
      <c r="B103" s="5" t="s">
        <v>43</v>
      </c>
      <c r="C103" s="4">
        <f>SUM(C104:C112)</f>
        <v>0</v>
      </c>
      <c r="D103" s="4">
        <f t="shared" ref="D103:H103" si="31">SUM(D104:D112)</f>
        <v>4795083.0999999996</v>
      </c>
      <c r="E103" s="4">
        <f t="shared" si="31"/>
        <v>4795083.0999999996</v>
      </c>
      <c r="F103" s="4">
        <f t="shared" si="31"/>
        <v>4702414.57</v>
      </c>
      <c r="G103" s="4">
        <f t="shared" si="31"/>
        <v>4702414.57</v>
      </c>
      <c r="H103" s="4">
        <f t="shared" si="31"/>
        <v>92668.530000000144</v>
      </c>
    </row>
    <row r="104" spans="2:9">
      <c r="B104" s="6" t="s">
        <v>45</v>
      </c>
      <c r="C104" s="7">
        <v>0</v>
      </c>
      <c r="D104" s="7">
        <v>159953.99</v>
      </c>
      <c r="E104" s="7">
        <f t="shared" ref="E104:E112" si="32">C104+D104</f>
        <v>159953.99</v>
      </c>
      <c r="F104" s="7">
        <v>156214.45000000001</v>
      </c>
      <c r="G104" s="7">
        <v>156214.45000000001</v>
      </c>
      <c r="H104" s="7">
        <f t="shared" ref="H104:H112" si="33">E104-F104</f>
        <v>3739.539999999979</v>
      </c>
      <c r="I104" s="8" t="s">
        <v>159</v>
      </c>
    </row>
    <row r="105" spans="2:9">
      <c r="B105" s="6" t="s">
        <v>47</v>
      </c>
      <c r="C105" s="7">
        <v>0</v>
      </c>
      <c r="D105" s="7">
        <v>38000</v>
      </c>
      <c r="E105" s="7">
        <f t="shared" si="32"/>
        <v>38000</v>
      </c>
      <c r="F105" s="7">
        <v>35606.230000000003</v>
      </c>
      <c r="G105" s="7">
        <v>35606.230000000003</v>
      </c>
      <c r="H105" s="7">
        <f t="shared" si="33"/>
        <v>2393.7699999999968</v>
      </c>
      <c r="I105" s="8" t="s">
        <v>160</v>
      </c>
    </row>
    <row r="106" spans="2:9">
      <c r="B106" s="6" t="s">
        <v>49</v>
      </c>
      <c r="C106" s="7">
        <v>0</v>
      </c>
      <c r="D106" s="7">
        <v>147390.25</v>
      </c>
      <c r="E106" s="7">
        <f t="shared" si="32"/>
        <v>147390.25</v>
      </c>
      <c r="F106" s="7">
        <v>142829.79</v>
      </c>
      <c r="G106" s="7">
        <v>142829.79</v>
      </c>
      <c r="H106" s="7">
        <f t="shared" si="33"/>
        <v>4560.4599999999919</v>
      </c>
      <c r="I106" s="8" t="s">
        <v>161</v>
      </c>
    </row>
    <row r="107" spans="2:9">
      <c r="B107" s="6" t="s">
        <v>51</v>
      </c>
      <c r="C107" s="7">
        <v>0</v>
      </c>
      <c r="D107" s="7">
        <v>35781.089999999997</v>
      </c>
      <c r="E107" s="7">
        <f t="shared" si="32"/>
        <v>35781.089999999997</v>
      </c>
      <c r="F107" s="7">
        <v>35369.72</v>
      </c>
      <c r="G107" s="7">
        <v>35369.72</v>
      </c>
      <c r="H107" s="7">
        <f t="shared" si="33"/>
        <v>411.36999999999534</v>
      </c>
      <c r="I107" s="8" t="s">
        <v>162</v>
      </c>
    </row>
    <row r="108" spans="2:9">
      <c r="B108" s="6" t="s">
        <v>53</v>
      </c>
      <c r="C108" s="7">
        <v>0</v>
      </c>
      <c r="D108" s="7">
        <v>3882675.48</v>
      </c>
      <c r="E108" s="7">
        <f t="shared" si="32"/>
        <v>3882675.48</v>
      </c>
      <c r="F108" s="7">
        <v>3881076.53</v>
      </c>
      <c r="G108" s="7">
        <v>3881076.53</v>
      </c>
      <c r="H108" s="7">
        <f t="shared" si="33"/>
        <v>1598.9500000001863</v>
      </c>
      <c r="I108" s="8" t="s">
        <v>163</v>
      </c>
    </row>
    <row r="109" spans="2:9">
      <c r="B109" s="6" t="s">
        <v>55</v>
      </c>
      <c r="C109" s="7">
        <v>0</v>
      </c>
      <c r="D109" s="7">
        <v>87500</v>
      </c>
      <c r="E109" s="7">
        <f t="shared" si="32"/>
        <v>87500</v>
      </c>
      <c r="F109" s="7">
        <v>84907.72</v>
      </c>
      <c r="G109" s="7">
        <v>84907.72</v>
      </c>
      <c r="H109" s="7">
        <f t="shared" si="33"/>
        <v>2592.2799999999988</v>
      </c>
      <c r="I109" s="8" t="s">
        <v>164</v>
      </c>
    </row>
    <row r="110" spans="2:9">
      <c r="B110" s="6" t="s">
        <v>57</v>
      </c>
      <c r="C110" s="7">
        <v>0</v>
      </c>
      <c r="D110" s="7">
        <v>5063.1400000000003</v>
      </c>
      <c r="E110" s="7">
        <f t="shared" si="32"/>
        <v>5063.1400000000003</v>
      </c>
      <c r="F110" s="7">
        <v>3055.99</v>
      </c>
      <c r="G110" s="7">
        <v>3055.99</v>
      </c>
      <c r="H110" s="7">
        <f t="shared" si="33"/>
        <v>2007.1500000000005</v>
      </c>
      <c r="I110" s="8" t="s">
        <v>165</v>
      </c>
    </row>
    <row r="111" spans="2:9">
      <c r="B111" s="6" t="s">
        <v>59</v>
      </c>
      <c r="C111" s="7">
        <v>0</v>
      </c>
      <c r="D111" s="7">
        <v>1092.46</v>
      </c>
      <c r="E111" s="7">
        <f t="shared" si="32"/>
        <v>1092.46</v>
      </c>
      <c r="F111" s="7">
        <v>115.44</v>
      </c>
      <c r="G111" s="7">
        <v>115.44</v>
      </c>
      <c r="H111" s="7">
        <f t="shared" si="33"/>
        <v>977.02</v>
      </c>
      <c r="I111" s="8" t="s">
        <v>166</v>
      </c>
    </row>
    <row r="112" spans="2:9">
      <c r="B112" s="6" t="s">
        <v>61</v>
      </c>
      <c r="C112" s="7">
        <v>0</v>
      </c>
      <c r="D112" s="7">
        <v>437626.69</v>
      </c>
      <c r="E112" s="7">
        <f t="shared" si="32"/>
        <v>437626.69</v>
      </c>
      <c r="F112" s="7">
        <v>363238.7</v>
      </c>
      <c r="G112" s="7">
        <v>363238.7</v>
      </c>
      <c r="H112" s="7">
        <f t="shared" si="33"/>
        <v>74387.989999999991</v>
      </c>
      <c r="I112" s="8" t="s">
        <v>167</v>
      </c>
    </row>
    <row r="113" spans="2:9">
      <c r="B113" s="5" t="s">
        <v>62</v>
      </c>
      <c r="C113" s="4">
        <f>SUM(C114:C122)</f>
        <v>0</v>
      </c>
      <c r="D113" s="4">
        <f t="shared" ref="D113:H113" si="34">SUM(D114:D122)</f>
        <v>294076</v>
      </c>
      <c r="E113" s="4">
        <f t="shared" si="34"/>
        <v>294076</v>
      </c>
      <c r="F113" s="4">
        <f t="shared" si="34"/>
        <v>0</v>
      </c>
      <c r="G113" s="4">
        <f t="shared" si="34"/>
        <v>0</v>
      </c>
      <c r="H113" s="4">
        <f t="shared" si="34"/>
        <v>294076</v>
      </c>
    </row>
    <row r="114" spans="2:9">
      <c r="B114" s="6" t="s">
        <v>64</v>
      </c>
      <c r="C114" s="7">
        <v>0</v>
      </c>
      <c r="D114" s="7">
        <v>0</v>
      </c>
      <c r="E114" s="7">
        <f t="shared" ref="E114:E122" si="35">C114+D114</f>
        <v>0</v>
      </c>
      <c r="F114" s="7">
        <v>0</v>
      </c>
      <c r="G114" s="7">
        <v>0</v>
      </c>
      <c r="H114" s="7">
        <f t="shared" ref="H114:H122" si="36">E114-F114</f>
        <v>0</v>
      </c>
      <c r="I114" s="8" t="s">
        <v>168</v>
      </c>
    </row>
    <row r="115" spans="2:9">
      <c r="B115" s="6" t="s">
        <v>66</v>
      </c>
      <c r="C115" s="7">
        <v>0</v>
      </c>
      <c r="D115" s="7">
        <v>0</v>
      </c>
      <c r="E115" s="7">
        <f t="shared" si="35"/>
        <v>0</v>
      </c>
      <c r="F115" s="7">
        <v>0</v>
      </c>
      <c r="G115" s="7">
        <v>0</v>
      </c>
      <c r="H115" s="7">
        <f t="shared" si="36"/>
        <v>0</v>
      </c>
      <c r="I115" s="8" t="s">
        <v>169</v>
      </c>
    </row>
    <row r="116" spans="2:9">
      <c r="B116" s="6" t="s">
        <v>68</v>
      </c>
      <c r="C116" s="7">
        <v>0</v>
      </c>
      <c r="D116" s="7">
        <v>0</v>
      </c>
      <c r="E116" s="7">
        <f t="shared" si="35"/>
        <v>0</v>
      </c>
      <c r="F116" s="7">
        <v>0</v>
      </c>
      <c r="G116" s="7">
        <v>0</v>
      </c>
      <c r="H116" s="7">
        <f t="shared" si="36"/>
        <v>0</v>
      </c>
      <c r="I116" s="8" t="s">
        <v>170</v>
      </c>
    </row>
    <row r="117" spans="2:9">
      <c r="B117" s="6" t="s">
        <v>70</v>
      </c>
      <c r="C117" s="7">
        <v>0</v>
      </c>
      <c r="D117" s="7">
        <v>294076</v>
      </c>
      <c r="E117" s="7">
        <f t="shared" si="35"/>
        <v>294076</v>
      </c>
      <c r="F117" s="7">
        <v>0</v>
      </c>
      <c r="G117" s="7">
        <v>0</v>
      </c>
      <c r="H117" s="7">
        <f t="shared" si="36"/>
        <v>294076</v>
      </c>
      <c r="I117" s="8" t="s">
        <v>171</v>
      </c>
    </row>
    <row r="118" spans="2:9">
      <c r="B118" s="6" t="s">
        <v>72</v>
      </c>
      <c r="C118" s="7">
        <v>0</v>
      </c>
      <c r="D118" s="7">
        <v>0</v>
      </c>
      <c r="E118" s="7">
        <f t="shared" si="35"/>
        <v>0</v>
      </c>
      <c r="F118" s="7">
        <v>0</v>
      </c>
      <c r="G118" s="7">
        <v>0</v>
      </c>
      <c r="H118" s="7">
        <f t="shared" si="36"/>
        <v>0</v>
      </c>
      <c r="I118" s="8" t="s">
        <v>172</v>
      </c>
    </row>
    <row r="119" spans="2:9">
      <c r="B119" s="6" t="s">
        <v>74</v>
      </c>
      <c r="C119" s="7">
        <v>0</v>
      </c>
      <c r="D119" s="7">
        <v>0</v>
      </c>
      <c r="E119" s="7">
        <f t="shared" si="35"/>
        <v>0</v>
      </c>
      <c r="F119" s="7">
        <v>0</v>
      </c>
      <c r="G119" s="7">
        <v>0</v>
      </c>
      <c r="H119" s="7">
        <f t="shared" si="36"/>
        <v>0</v>
      </c>
      <c r="I119" s="8" t="s">
        <v>173</v>
      </c>
    </row>
    <row r="120" spans="2:9">
      <c r="B120" s="6" t="s">
        <v>75</v>
      </c>
      <c r="C120" s="7">
        <v>0</v>
      </c>
      <c r="D120" s="7">
        <v>0</v>
      </c>
      <c r="E120" s="7">
        <f t="shared" si="35"/>
        <v>0</v>
      </c>
      <c r="F120" s="7">
        <v>0</v>
      </c>
      <c r="G120" s="7">
        <v>0</v>
      </c>
      <c r="H120" s="7">
        <f t="shared" si="36"/>
        <v>0</v>
      </c>
      <c r="I120" s="9"/>
    </row>
    <row r="121" spans="2:9">
      <c r="B121" s="6" t="s">
        <v>76</v>
      </c>
      <c r="C121" s="7">
        <v>0</v>
      </c>
      <c r="D121" s="7">
        <v>0</v>
      </c>
      <c r="E121" s="7">
        <f t="shared" si="35"/>
        <v>0</v>
      </c>
      <c r="F121" s="7">
        <v>0</v>
      </c>
      <c r="G121" s="7">
        <v>0</v>
      </c>
      <c r="H121" s="7">
        <f t="shared" si="36"/>
        <v>0</v>
      </c>
      <c r="I121" s="9"/>
    </row>
    <row r="122" spans="2:9">
      <c r="B122" s="6" t="s">
        <v>78</v>
      </c>
      <c r="C122" s="7">
        <v>0</v>
      </c>
      <c r="D122" s="7">
        <v>0</v>
      </c>
      <c r="E122" s="7">
        <f t="shared" si="35"/>
        <v>0</v>
      </c>
      <c r="F122" s="7">
        <v>0</v>
      </c>
      <c r="G122" s="7">
        <v>0</v>
      </c>
      <c r="H122" s="7">
        <f t="shared" si="36"/>
        <v>0</v>
      </c>
      <c r="I122" s="8" t="s">
        <v>174</v>
      </c>
    </row>
    <row r="123" spans="2:9">
      <c r="B123" s="5" t="s">
        <v>79</v>
      </c>
      <c r="C123" s="4">
        <f>SUM(C124:C132)</f>
        <v>0</v>
      </c>
      <c r="D123" s="4">
        <f t="shared" ref="D123:H123" si="37">SUM(D124:D132)</f>
        <v>6540627.8399999999</v>
      </c>
      <c r="E123" s="4">
        <f t="shared" si="37"/>
        <v>6540627.8399999999</v>
      </c>
      <c r="F123" s="4">
        <f t="shared" si="37"/>
        <v>4997028</v>
      </c>
      <c r="G123" s="4">
        <f t="shared" si="37"/>
        <v>3663028</v>
      </c>
      <c r="H123" s="4">
        <f t="shared" si="37"/>
        <v>1543599.8399999999</v>
      </c>
    </row>
    <row r="124" spans="2:9">
      <c r="B124" s="6" t="s">
        <v>81</v>
      </c>
      <c r="C124" s="7">
        <v>0</v>
      </c>
      <c r="D124" s="7">
        <v>0</v>
      </c>
      <c r="E124" s="7">
        <f t="shared" ref="E124:E132" si="38">C124+D124</f>
        <v>0</v>
      </c>
      <c r="F124" s="7">
        <v>0</v>
      </c>
      <c r="G124" s="7">
        <v>0</v>
      </c>
      <c r="H124" s="7">
        <f t="shared" ref="H124:H132" si="39">E124-F124</f>
        <v>0</v>
      </c>
      <c r="I124" s="8" t="s">
        <v>175</v>
      </c>
    </row>
    <row r="125" spans="2:9">
      <c r="B125" s="6" t="s">
        <v>83</v>
      </c>
      <c r="C125" s="7">
        <v>0</v>
      </c>
      <c r="D125" s="7">
        <v>0</v>
      </c>
      <c r="E125" s="7">
        <f t="shared" si="38"/>
        <v>0</v>
      </c>
      <c r="F125" s="7">
        <v>0</v>
      </c>
      <c r="G125" s="7">
        <v>0</v>
      </c>
      <c r="H125" s="7">
        <f t="shared" si="39"/>
        <v>0</v>
      </c>
      <c r="I125" s="8" t="s">
        <v>176</v>
      </c>
    </row>
    <row r="126" spans="2:9">
      <c r="B126" s="6" t="s">
        <v>85</v>
      </c>
      <c r="C126" s="7">
        <v>0</v>
      </c>
      <c r="D126" s="7">
        <v>0</v>
      </c>
      <c r="E126" s="7">
        <f t="shared" si="38"/>
        <v>0</v>
      </c>
      <c r="F126" s="7">
        <v>0</v>
      </c>
      <c r="G126" s="7">
        <v>0</v>
      </c>
      <c r="H126" s="7">
        <f t="shared" si="39"/>
        <v>0</v>
      </c>
      <c r="I126" s="8" t="s">
        <v>177</v>
      </c>
    </row>
    <row r="127" spans="2:9">
      <c r="B127" s="6" t="s">
        <v>87</v>
      </c>
      <c r="C127" s="7">
        <v>0</v>
      </c>
      <c r="D127" s="7">
        <v>0</v>
      </c>
      <c r="E127" s="7">
        <f t="shared" si="38"/>
        <v>0</v>
      </c>
      <c r="F127" s="7">
        <v>0</v>
      </c>
      <c r="G127" s="7">
        <v>0</v>
      </c>
      <c r="H127" s="7">
        <f t="shared" si="39"/>
        <v>0</v>
      </c>
      <c r="I127" s="8" t="s">
        <v>178</v>
      </c>
    </row>
    <row r="128" spans="2:9">
      <c r="B128" s="6" t="s">
        <v>89</v>
      </c>
      <c r="C128" s="7">
        <v>0</v>
      </c>
      <c r="D128" s="7">
        <v>0</v>
      </c>
      <c r="E128" s="7">
        <f t="shared" si="38"/>
        <v>0</v>
      </c>
      <c r="F128" s="7">
        <v>0</v>
      </c>
      <c r="G128" s="7">
        <v>0</v>
      </c>
      <c r="H128" s="7">
        <f t="shared" si="39"/>
        <v>0</v>
      </c>
      <c r="I128" s="8" t="s">
        <v>179</v>
      </c>
    </row>
    <row r="129" spans="2:9">
      <c r="B129" s="6" t="s">
        <v>91</v>
      </c>
      <c r="C129" s="7">
        <v>0</v>
      </c>
      <c r="D129" s="7">
        <v>6540627.8399999999</v>
      </c>
      <c r="E129" s="7">
        <f t="shared" si="38"/>
        <v>6540627.8399999999</v>
      </c>
      <c r="F129" s="7">
        <v>4997028</v>
      </c>
      <c r="G129" s="7">
        <v>3663028</v>
      </c>
      <c r="H129" s="7">
        <f t="shared" si="39"/>
        <v>1543599.8399999999</v>
      </c>
      <c r="I129" s="8" t="s">
        <v>180</v>
      </c>
    </row>
    <row r="130" spans="2:9" ht="12" customHeight="1">
      <c r="B130" s="6" t="s">
        <v>93</v>
      </c>
      <c r="C130" s="7">
        <v>0</v>
      </c>
      <c r="D130" s="7">
        <v>0</v>
      </c>
      <c r="E130" s="7">
        <f t="shared" si="38"/>
        <v>0</v>
      </c>
      <c r="F130" s="7">
        <v>0</v>
      </c>
      <c r="G130" s="7">
        <v>0</v>
      </c>
      <c r="H130" s="7">
        <f t="shared" si="39"/>
        <v>0</v>
      </c>
      <c r="I130" s="8" t="s">
        <v>181</v>
      </c>
    </row>
    <row r="131" spans="2:9" ht="12" customHeight="1">
      <c r="B131" s="6" t="s">
        <v>95</v>
      </c>
      <c r="C131" s="7">
        <v>0</v>
      </c>
      <c r="D131" s="7">
        <v>0</v>
      </c>
      <c r="E131" s="7">
        <f t="shared" si="38"/>
        <v>0</v>
      </c>
      <c r="F131" s="7">
        <v>0</v>
      </c>
      <c r="G131" s="7">
        <v>0</v>
      </c>
      <c r="H131" s="7">
        <f t="shared" si="39"/>
        <v>0</v>
      </c>
      <c r="I131" s="8" t="s">
        <v>182</v>
      </c>
    </row>
    <row r="132" spans="2:9" ht="12" customHeight="1">
      <c r="B132" s="6" t="s">
        <v>97</v>
      </c>
      <c r="C132" s="7">
        <v>0</v>
      </c>
      <c r="D132" s="7">
        <v>0</v>
      </c>
      <c r="E132" s="7">
        <f t="shared" si="38"/>
        <v>0</v>
      </c>
      <c r="F132" s="7">
        <v>0</v>
      </c>
      <c r="G132" s="7">
        <v>0</v>
      </c>
      <c r="H132" s="7">
        <f t="shared" si="39"/>
        <v>0</v>
      </c>
      <c r="I132" s="8" t="s">
        <v>183</v>
      </c>
    </row>
    <row r="133" spans="2:9" ht="12" customHeight="1">
      <c r="B133" s="5" t="s">
        <v>98</v>
      </c>
      <c r="C133" s="4">
        <f>SUM(C134:C136)</f>
        <v>0</v>
      </c>
      <c r="D133" s="4">
        <f t="shared" ref="D133:H133" si="40">SUM(D134:D136)</f>
        <v>0</v>
      </c>
      <c r="E133" s="4">
        <f t="shared" si="40"/>
        <v>0</v>
      </c>
      <c r="F133" s="4">
        <f t="shared" si="40"/>
        <v>0</v>
      </c>
      <c r="G133" s="4">
        <f t="shared" si="40"/>
        <v>0</v>
      </c>
      <c r="H133" s="4">
        <f t="shared" si="40"/>
        <v>0</v>
      </c>
    </row>
    <row r="134" spans="2:9" ht="12" customHeight="1">
      <c r="B134" s="6" t="s">
        <v>100</v>
      </c>
      <c r="C134" s="7">
        <v>0</v>
      </c>
      <c r="D134" s="7">
        <v>0</v>
      </c>
      <c r="E134" s="7">
        <f t="shared" ref="E134:E157" si="41">C134+D134</f>
        <v>0</v>
      </c>
      <c r="F134" s="7">
        <v>0</v>
      </c>
      <c r="G134" s="7">
        <v>0</v>
      </c>
      <c r="H134" s="7">
        <f t="shared" ref="H134:H136" si="42">E134-F134</f>
        <v>0</v>
      </c>
      <c r="I134" s="8" t="s">
        <v>184</v>
      </c>
    </row>
    <row r="135" spans="2:9" ht="12" customHeight="1">
      <c r="B135" s="6" t="s">
        <v>102</v>
      </c>
      <c r="C135" s="7">
        <v>0</v>
      </c>
      <c r="D135" s="7">
        <v>0</v>
      </c>
      <c r="E135" s="7">
        <f t="shared" si="41"/>
        <v>0</v>
      </c>
      <c r="F135" s="7">
        <v>0</v>
      </c>
      <c r="G135" s="7">
        <v>0</v>
      </c>
      <c r="H135" s="7">
        <f t="shared" si="42"/>
        <v>0</v>
      </c>
      <c r="I135" s="8" t="s">
        <v>185</v>
      </c>
    </row>
    <row r="136" spans="2:9" ht="12" customHeight="1">
      <c r="B136" s="6" t="s">
        <v>104</v>
      </c>
      <c r="C136" s="7">
        <v>0</v>
      </c>
      <c r="D136" s="7">
        <v>0</v>
      </c>
      <c r="E136" s="7">
        <f t="shared" si="41"/>
        <v>0</v>
      </c>
      <c r="F136" s="7">
        <v>0</v>
      </c>
      <c r="G136" s="7">
        <v>0</v>
      </c>
      <c r="H136" s="7">
        <f t="shared" si="42"/>
        <v>0</v>
      </c>
      <c r="I136" s="8" t="s">
        <v>186</v>
      </c>
    </row>
    <row r="137" spans="2:9" ht="12" customHeight="1">
      <c r="B137" s="5" t="s">
        <v>105</v>
      </c>
      <c r="C137" s="4">
        <f>SUM(C138:C142,C144:C145)</f>
        <v>0</v>
      </c>
      <c r="D137" s="4">
        <f t="shared" ref="D137:H137" si="43">SUM(D138:D142,D144:D145)</f>
        <v>0</v>
      </c>
      <c r="E137" s="4">
        <f t="shared" si="43"/>
        <v>0</v>
      </c>
      <c r="F137" s="4">
        <f t="shared" si="43"/>
        <v>0</v>
      </c>
      <c r="G137" s="4">
        <f t="shared" si="43"/>
        <v>0</v>
      </c>
      <c r="H137" s="4">
        <f t="shared" si="43"/>
        <v>0</v>
      </c>
    </row>
    <row r="138" spans="2:9" ht="12" customHeight="1">
      <c r="B138" s="6" t="s">
        <v>107</v>
      </c>
      <c r="C138" s="7">
        <v>0</v>
      </c>
      <c r="D138" s="7">
        <v>0</v>
      </c>
      <c r="E138" s="7">
        <f t="shared" si="41"/>
        <v>0</v>
      </c>
      <c r="F138" s="7">
        <v>0</v>
      </c>
      <c r="G138" s="7">
        <v>0</v>
      </c>
      <c r="H138" s="7">
        <f t="shared" ref="H138:H145" si="44">E138-F138</f>
        <v>0</v>
      </c>
      <c r="I138" s="8" t="s">
        <v>187</v>
      </c>
    </row>
    <row r="139" spans="2:9" ht="12" customHeight="1">
      <c r="B139" s="6" t="s">
        <v>109</v>
      </c>
      <c r="C139" s="7">
        <v>0</v>
      </c>
      <c r="D139" s="7">
        <v>0</v>
      </c>
      <c r="E139" s="7">
        <f t="shared" si="41"/>
        <v>0</v>
      </c>
      <c r="F139" s="7">
        <v>0</v>
      </c>
      <c r="G139" s="7">
        <v>0</v>
      </c>
      <c r="H139" s="7">
        <f t="shared" si="44"/>
        <v>0</v>
      </c>
      <c r="I139" s="8" t="s">
        <v>188</v>
      </c>
    </row>
    <row r="140" spans="2:9" ht="12" customHeight="1">
      <c r="B140" s="6" t="s">
        <v>111</v>
      </c>
      <c r="C140" s="7">
        <v>0</v>
      </c>
      <c r="D140" s="7">
        <v>0</v>
      </c>
      <c r="E140" s="7">
        <f t="shared" si="41"/>
        <v>0</v>
      </c>
      <c r="F140" s="7">
        <v>0</v>
      </c>
      <c r="G140" s="7">
        <v>0</v>
      </c>
      <c r="H140" s="7">
        <f t="shared" si="44"/>
        <v>0</v>
      </c>
      <c r="I140" s="8" t="s">
        <v>189</v>
      </c>
    </row>
    <row r="141" spans="2:9" ht="12" customHeight="1">
      <c r="B141" s="6" t="s">
        <v>113</v>
      </c>
      <c r="C141" s="7">
        <v>0</v>
      </c>
      <c r="D141" s="7">
        <v>0</v>
      </c>
      <c r="E141" s="7">
        <f t="shared" si="41"/>
        <v>0</v>
      </c>
      <c r="F141" s="7">
        <v>0</v>
      </c>
      <c r="G141" s="7">
        <v>0</v>
      </c>
      <c r="H141" s="7">
        <f t="shared" si="44"/>
        <v>0</v>
      </c>
      <c r="I141" s="8" t="s">
        <v>190</v>
      </c>
    </row>
    <row r="142" spans="2:9" ht="12" customHeight="1">
      <c r="B142" s="6" t="s">
        <v>115</v>
      </c>
      <c r="C142" s="7">
        <v>0</v>
      </c>
      <c r="D142" s="7">
        <v>0</v>
      </c>
      <c r="E142" s="7">
        <f t="shared" si="41"/>
        <v>0</v>
      </c>
      <c r="F142" s="7">
        <v>0</v>
      </c>
      <c r="G142" s="7">
        <v>0</v>
      </c>
      <c r="H142" s="7">
        <f t="shared" si="44"/>
        <v>0</v>
      </c>
      <c r="I142" s="8" t="s">
        <v>191</v>
      </c>
    </row>
    <row r="143" spans="2:9" ht="12" customHeight="1">
      <c r="B143" s="6" t="s">
        <v>213</v>
      </c>
      <c r="C143" s="7">
        <v>0</v>
      </c>
      <c r="D143" s="7">
        <v>0</v>
      </c>
      <c r="E143" s="7">
        <f t="shared" si="41"/>
        <v>0</v>
      </c>
      <c r="F143" s="7">
        <v>0</v>
      </c>
      <c r="G143" s="7">
        <v>0</v>
      </c>
      <c r="H143" s="7">
        <f t="shared" si="44"/>
        <v>0</v>
      </c>
      <c r="I143" s="8"/>
    </row>
    <row r="144" spans="2:9" ht="12" customHeight="1">
      <c r="B144" s="6" t="s">
        <v>117</v>
      </c>
      <c r="C144" s="7">
        <v>0</v>
      </c>
      <c r="D144" s="7">
        <v>0</v>
      </c>
      <c r="E144" s="7">
        <f t="shared" si="41"/>
        <v>0</v>
      </c>
      <c r="F144" s="7">
        <v>0</v>
      </c>
      <c r="G144" s="7">
        <v>0</v>
      </c>
      <c r="H144" s="7">
        <f t="shared" si="44"/>
        <v>0</v>
      </c>
      <c r="I144" s="8" t="s">
        <v>192</v>
      </c>
    </row>
    <row r="145" spans="2:9" ht="12" customHeight="1">
      <c r="B145" s="6" t="s">
        <v>119</v>
      </c>
      <c r="C145" s="7">
        <v>0</v>
      </c>
      <c r="D145" s="7">
        <v>0</v>
      </c>
      <c r="E145" s="7">
        <f t="shared" si="41"/>
        <v>0</v>
      </c>
      <c r="F145" s="7">
        <v>0</v>
      </c>
      <c r="G145" s="7">
        <v>0</v>
      </c>
      <c r="H145" s="7">
        <f t="shared" si="44"/>
        <v>0</v>
      </c>
      <c r="I145" s="8" t="s">
        <v>193</v>
      </c>
    </row>
    <row r="146" spans="2:9" ht="12" customHeight="1">
      <c r="B146" s="5" t="s">
        <v>120</v>
      </c>
      <c r="C146" s="4">
        <f>SUM(C147:C149)</f>
        <v>0</v>
      </c>
      <c r="D146" s="4">
        <f t="shared" ref="D146:H146" si="45">SUM(D147:D149)</f>
        <v>0</v>
      </c>
      <c r="E146" s="4">
        <f t="shared" si="45"/>
        <v>0</v>
      </c>
      <c r="F146" s="4">
        <f t="shared" si="45"/>
        <v>0</v>
      </c>
      <c r="G146" s="4">
        <f t="shared" si="45"/>
        <v>0</v>
      </c>
      <c r="H146" s="4">
        <f t="shared" si="45"/>
        <v>0</v>
      </c>
    </row>
    <row r="147" spans="2:9" ht="12" customHeight="1">
      <c r="B147" s="6" t="s">
        <v>122</v>
      </c>
      <c r="C147" s="7">
        <v>0</v>
      </c>
      <c r="D147" s="7">
        <v>0</v>
      </c>
      <c r="E147" s="7">
        <f t="shared" si="41"/>
        <v>0</v>
      </c>
      <c r="F147" s="7">
        <v>0</v>
      </c>
      <c r="G147" s="7">
        <v>0</v>
      </c>
      <c r="H147" s="7">
        <f t="shared" ref="H147:H149" si="46">E147-F147</f>
        <v>0</v>
      </c>
      <c r="I147" s="8" t="s">
        <v>194</v>
      </c>
    </row>
    <row r="148" spans="2:9" ht="12" customHeight="1">
      <c r="B148" s="6" t="s">
        <v>124</v>
      </c>
      <c r="C148" s="7">
        <v>0</v>
      </c>
      <c r="D148" s="7">
        <v>0</v>
      </c>
      <c r="E148" s="7">
        <f t="shared" si="41"/>
        <v>0</v>
      </c>
      <c r="F148" s="7">
        <v>0</v>
      </c>
      <c r="G148" s="7">
        <v>0</v>
      </c>
      <c r="H148" s="7">
        <f t="shared" si="46"/>
        <v>0</v>
      </c>
      <c r="I148" s="8" t="s">
        <v>195</v>
      </c>
    </row>
    <row r="149" spans="2:9" ht="12" customHeight="1">
      <c r="B149" s="6" t="s">
        <v>126</v>
      </c>
      <c r="C149" s="7">
        <v>0</v>
      </c>
      <c r="D149" s="7">
        <v>0</v>
      </c>
      <c r="E149" s="7">
        <f t="shared" si="41"/>
        <v>0</v>
      </c>
      <c r="F149" s="7">
        <v>0</v>
      </c>
      <c r="G149" s="7">
        <v>0</v>
      </c>
      <c r="H149" s="7">
        <f t="shared" si="46"/>
        <v>0</v>
      </c>
      <c r="I149" s="8" t="s">
        <v>196</v>
      </c>
    </row>
    <row r="150" spans="2:9" ht="12" customHeight="1">
      <c r="B150" s="5" t="s">
        <v>127</v>
      </c>
      <c r="C150" s="4">
        <f>SUM(C151:C157)</f>
        <v>0</v>
      </c>
      <c r="D150" s="4">
        <f t="shared" ref="D150:H150" si="47">SUM(D151:D157)</f>
        <v>0</v>
      </c>
      <c r="E150" s="4">
        <f t="shared" si="47"/>
        <v>0</v>
      </c>
      <c r="F150" s="4">
        <f t="shared" si="47"/>
        <v>0</v>
      </c>
      <c r="G150" s="4">
        <f t="shared" si="47"/>
        <v>0</v>
      </c>
      <c r="H150" s="4">
        <f t="shared" si="47"/>
        <v>0</v>
      </c>
    </row>
    <row r="151" spans="2:9" ht="12" customHeight="1">
      <c r="B151" s="6" t="s">
        <v>129</v>
      </c>
      <c r="C151" s="7">
        <v>0</v>
      </c>
      <c r="D151" s="7">
        <v>0</v>
      </c>
      <c r="E151" s="7">
        <f t="shared" si="41"/>
        <v>0</v>
      </c>
      <c r="F151" s="7">
        <v>0</v>
      </c>
      <c r="G151" s="7">
        <v>0</v>
      </c>
      <c r="H151" s="7">
        <f t="shared" ref="H151:H157" si="48">E151-F151</f>
        <v>0</v>
      </c>
      <c r="I151" s="8" t="s">
        <v>197</v>
      </c>
    </row>
    <row r="152" spans="2:9" ht="12" customHeight="1">
      <c r="B152" s="6" t="s">
        <v>131</v>
      </c>
      <c r="C152" s="7">
        <v>0</v>
      </c>
      <c r="D152" s="7">
        <v>0</v>
      </c>
      <c r="E152" s="7">
        <f t="shared" si="41"/>
        <v>0</v>
      </c>
      <c r="F152" s="7">
        <v>0</v>
      </c>
      <c r="G152" s="7">
        <v>0</v>
      </c>
      <c r="H152" s="7">
        <f t="shared" si="48"/>
        <v>0</v>
      </c>
      <c r="I152" s="8" t="s">
        <v>198</v>
      </c>
    </row>
    <row r="153" spans="2:9" ht="12" customHeight="1">
      <c r="B153" s="6" t="s">
        <v>133</v>
      </c>
      <c r="C153" s="7">
        <v>0</v>
      </c>
      <c r="D153" s="7">
        <v>0</v>
      </c>
      <c r="E153" s="7">
        <f t="shared" si="41"/>
        <v>0</v>
      </c>
      <c r="F153" s="7">
        <v>0</v>
      </c>
      <c r="G153" s="7">
        <v>0</v>
      </c>
      <c r="H153" s="7">
        <f t="shared" si="48"/>
        <v>0</v>
      </c>
      <c r="I153" s="8" t="s">
        <v>199</v>
      </c>
    </row>
    <row r="154" spans="2:9" ht="12" customHeight="1">
      <c r="B154" s="14" t="s">
        <v>135</v>
      </c>
      <c r="C154" s="7">
        <v>0</v>
      </c>
      <c r="D154" s="7">
        <v>0</v>
      </c>
      <c r="E154" s="7">
        <f t="shared" si="41"/>
        <v>0</v>
      </c>
      <c r="F154" s="7">
        <v>0</v>
      </c>
      <c r="G154" s="7">
        <v>0</v>
      </c>
      <c r="H154" s="7">
        <f t="shared" si="48"/>
        <v>0</v>
      </c>
      <c r="I154" s="8" t="s">
        <v>200</v>
      </c>
    </row>
    <row r="155" spans="2:9" ht="12" customHeight="1">
      <c r="B155" s="6" t="s">
        <v>137</v>
      </c>
      <c r="C155" s="7">
        <v>0</v>
      </c>
      <c r="D155" s="7">
        <v>0</v>
      </c>
      <c r="E155" s="7">
        <f t="shared" si="41"/>
        <v>0</v>
      </c>
      <c r="F155" s="7">
        <v>0</v>
      </c>
      <c r="G155" s="7">
        <v>0</v>
      </c>
      <c r="H155" s="7">
        <f t="shared" si="48"/>
        <v>0</v>
      </c>
      <c r="I155" s="8" t="s">
        <v>201</v>
      </c>
    </row>
    <row r="156" spans="2:9" ht="12" customHeight="1">
      <c r="B156" s="6" t="s">
        <v>139</v>
      </c>
      <c r="C156" s="7">
        <v>0</v>
      </c>
      <c r="D156" s="7">
        <v>0</v>
      </c>
      <c r="E156" s="7">
        <f t="shared" si="41"/>
        <v>0</v>
      </c>
      <c r="F156" s="7">
        <v>0</v>
      </c>
      <c r="G156" s="7">
        <v>0</v>
      </c>
      <c r="H156" s="7">
        <f t="shared" si="48"/>
        <v>0</v>
      </c>
      <c r="I156" s="8" t="s">
        <v>202</v>
      </c>
    </row>
    <row r="157" spans="2:9" ht="12" customHeight="1">
      <c r="B157" s="6" t="s">
        <v>141</v>
      </c>
      <c r="C157" s="7">
        <v>0</v>
      </c>
      <c r="D157" s="7">
        <v>0</v>
      </c>
      <c r="E157" s="7">
        <f t="shared" si="41"/>
        <v>0</v>
      </c>
      <c r="F157" s="7">
        <v>0</v>
      </c>
      <c r="G157" s="7">
        <v>0</v>
      </c>
      <c r="H157" s="7">
        <f t="shared" si="48"/>
        <v>0</v>
      </c>
      <c r="I157" s="8" t="s">
        <v>203</v>
      </c>
    </row>
    <row r="158" spans="2:9" ht="7.5" customHeight="1">
      <c r="B158" s="15"/>
      <c r="C158" s="12"/>
      <c r="D158" s="12"/>
      <c r="E158" s="12"/>
      <c r="F158" s="12"/>
      <c r="G158" s="12"/>
      <c r="H158" s="12"/>
    </row>
    <row r="159" spans="2:9">
      <c r="B159" s="16" t="s">
        <v>204</v>
      </c>
      <c r="C159" s="4">
        <f>C9+C84</f>
        <v>22773230.000000004</v>
      </c>
      <c r="D159" s="4">
        <f t="shared" ref="D159:H159" si="49">D9+D84</f>
        <v>36182566.609999999</v>
      </c>
      <c r="E159" s="4">
        <f t="shared" si="49"/>
        <v>58955796.609999999</v>
      </c>
      <c r="F159" s="4">
        <f t="shared" si="49"/>
        <v>53234592.689999998</v>
      </c>
      <c r="G159" s="4">
        <f t="shared" si="49"/>
        <v>50933419.230000004</v>
      </c>
      <c r="H159" s="4">
        <f t="shared" si="49"/>
        <v>5721203.9199999981</v>
      </c>
    </row>
    <row r="160" spans="2:9" ht="5.25" customHeight="1">
      <c r="B160" s="17"/>
      <c r="C160" s="18"/>
      <c r="D160" s="18"/>
      <c r="E160" s="18"/>
      <c r="F160" s="18"/>
      <c r="G160" s="18"/>
      <c r="H160" s="18"/>
    </row>
    <row r="161" spans="2:8">
      <c r="B161" s="19"/>
      <c r="C161" s="20"/>
      <c r="D161" s="20"/>
      <c r="E161" s="20"/>
      <c r="F161" s="20"/>
      <c r="G161" s="20"/>
      <c r="H161" s="20"/>
    </row>
    <row r="162" spans="2:8">
      <c r="B162" s="20"/>
      <c r="C162" s="20"/>
      <c r="D162" s="20"/>
      <c r="E162" s="20"/>
      <c r="F162" s="20"/>
      <c r="G162" s="20"/>
      <c r="H162" s="20"/>
    </row>
    <row r="163" spans="2:8">
      <c r="B163" s="20"/>
      <c r="C163" s="20"/>
      <c r="D163" s="20"/>
      <c r="E163" s="20"/>
      <c r="F163" s="20"/>
      <c r="G163" s="20"/>
      <c r="H163" s="20"/>
    </row>
    <row r="164" spans="2:8">
      <c r="B164" s="20"/>
      <c r="C164" s="20"/>
      <c r="D164" s="20"/>
      <c r="E164" s="20"/>
      <c r="F164" s="20"/>
      <c r="G164" s="20"/>
      <c r="H164" s="20"/>
    </row>
    <row r="165" spans="2:8">
      <c r="B165" s="20"/>
      <c r="C165" s="20"/>
      <c r="D165" s="20"/>
      <c r="E165" s="20"/>
      <c r="F165" s="20"/>
      <c r="G165" s="20"/>
      <c r="H165" s="20"/>
    </row>
    <row r="166" spans="2:8">
      <c r="B166" s="21" t="s">
        <v>205</v>
      </c>
      <c r="C166" s="21"/>
      <c r="D166" s="22"/>
      <c r="E166" s="20"/>
      <c r="F166" s="22" t="s">
        <v>214</v>
      </c>
      <c r="G166" s="20"/>
      <c r="H166" s="20"/>
    </row>
    <row r="167" spans="2:8">
      <c r="B167" s="21" t="s">
        <v>206</v>
      </c>
      <c r="C167" s="21"/>
      <c r="D167" s="23"/>
      <c r="E167" s="24"/>
      <c r="F167" s="23" t="s">
        <v>215</v>
      </c>
      <c r="G167" s="24"/>
      <c r="H167" s="20"/>
    </row>
  </sheetData>
  <mergeCells count="9">
    <mergeCell ref="B6:H6"/>
    <mergeCell ref="B7:B8"/>
    <mergeCell ref="C7:G7"/>
    <mergeCell ref="H7:H8"/>
    <mergeCell ref="B1:H1"/>
    <mergeCell ref="B2:H2"/>
    <mergeCell ref="B3:H3"/>
    <mergeCell ref="B4:H4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2021-10-28T18:48:01Z</dcterms:created>
  <dcterms:modified xsi:type="dcterms:W3CDTF">2022-02-24T22:41:19Z</dcterms:modified>
</cp:coreProperties>
</file>